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O D\PHÒNG KẾ HOẠCH TÀI CHÍNH\VĂN BẢN QUY PHẠM PHÁP LUẬT\NGHỊ QUYẾT HĐND THÔNG TƯ 38,39\NINH BÌNH\BƯỚC 2. XÂY DỰNG NGHỊ QUYẾT\4. Gửi xin ý kiến các sở\TT 38\2. Điểm 4.5\"/>
    </mc:Choice>
  </mc:AlternateContent>
  <bookViews>
    <workbookView xWindow="0" yWindow="0" windowWidth="24000" windowHeight="9630" firstSheet="1" activeTab="1"/>
  </bookViews>
  <sheets>
    <sheet name="39" sheetId="2" state="hidden" r:id="rId1"/>
    <sheet name="38 chỉnh 28.4" sheetId="3" r:id="rId2"/>
    <sheet name="38" sheetId="1" state="hidden" r:id="rId3"/>
  </sheets>
  <definedNames>
    <definedName name="_xlnm._FilterDatabase" localSheetId="1" hidden="1">'38 chỉnh 28.4'!$A$26:$O$120</definedName>
    <definedName name="_xlnm.Print_Titles" localSheetId="1">'38 chỉnh 28.4'!$25:$25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8" i="3" l="1"/>
  <c r="G98" i="3" s="1"/>
  <c r="F76" i="3"/>
  <c r="F73" i="3"/>
  <c r="G73" i="3" s="1"/>
  <c r="F112" i="3"/>
  <c r="G112" i="3" s="1"/>
  <c r="F113" i="3"/>
  <c r="G113" i="3" s="1"/>
  <c r="F114" i="3"/>
  <c r="F111" i="3"/>
  <c r="G111" i="3" s="1"/>
  <c r="G114" i="3"/>
  <c r="G108" i="3"/>
  <c r="G107" i="3"/>
  <c r="G99" i="3"/>
  <c r="G96" i="3"/>
  <c r="G95" i="3"/>
  <c r="G94" i="3"/>
  <c r="G93" i="3"/>
  <c r="G92" i="3"/>
  <c r="F89" i="3"/>
  <c r="G89" i="3" s="1"/>
  <c r="G88" i="3"/>
  <c r="G86" i="3"/>
  <c r="G85" i="3"/>
  <c r="G84" i="3"/>
  <c r="F83" i="3"/>
  <c r="G83" i="3" s="1"/>
  <c r="F82" i="3"/>
  <c r="G82" i="3" s="1"/>
  <c r="G77" i="3"/>
  <c r="G76" i="3"/>
  <c r="G74" i="3"/>
  <c r="G71" i="3"/>
  <c r="G70" i="3"/>
  <c r="G69" i="3"/>
  <c r="F68" i="3"/>
  <c r="G68" i="3" s="1"/>
  <c r="G67" i="3"/>
  <c r="F119" i="1"/>
  <c r="F118" i="1"/>
  <c r="F116" i="1"/>
  <c r="F89" i="1"/>
  <c r="F83" i="1"/>
  <c r="F82" i="1"/>
  <c r="F68" i="1"/>
  <c r="G120" i="1" l="1"/>
  <c r="G119" i="1"/>
  <c r="G118" i="1"/>
  <c r="G117" i="1"/>
  <c r="G116" i="1"/>
  <c r="G40" i="2"/>
  <c r="G41" i="2"/>
  <c r="G43" i="2"/>
  <c r="F41" i="2"/>
  <c r="F42" i="2"/>
  <c r="G42" i="2" s="1"/>
  <c r="F39" i="2"/>
  <c r="G39" i="2" s="1"/>
  <c r="I26" i="2" l="1"/>
  <c r="I27" i="2"/>
  <c r="I25" i="2"/>
  <c r="F28" i="2"/>
  <c r="H28" i="2" s="1"/>
  <c r="I28" i="2" s="1"/>
  <c r="F27" i="2"/>
  <c r="F26" i="2"/>
  <c r="F25" i="2"/>
  <c r="J24" i="2"/>
  <c r="I24" i="2"/>
  <c r="F24" i="2"/>
  <c r="G114" i="1"/>
  <c r="G113" i="1"/>
  <c r="G112" i="1"/>
  <c r="G111" i="1"/>
  <c r="G108" i="1"/>
  <c r="G107" i="1"/>
  <c r="G99" i="1"/>
  <c r="G98" i="1"/>
  <c r="G96" i="1"/>
  <c r="G95" i="1"/>
  <c r="G94" i="1"/>
  <c r="G93" i="1"/>
  <c r="G92" i="1"/>
  <c r="G89" i="1"/>
  <c r="G88" i="1"/>
  <c r="G86" i="1"/>
  <c r="G85" i="1"/>
  <c r="G84" i="1"/>
  <c r="G83" i="1"/>
  <c r="G82" i="1"/>
  <c r="G77" i="1"/>
  <c r="G76" i="1"/>
  <c r="G74" i="1"/>
  <c r="G73" i="1"/>
  <c r="G71" i="1"/>
  <c r="G70" i="1"/>
  <c r="G69" i="1"/>
  <c r="G68" i="1"/>
  <c r="G67" i="1"/>
</calcChain>
</file>

<file path=xl/sharedStrings.xml><?xml version="1.0" encoding="utf-8"?>
<sst xmlns="http://schemas.openxmlformats.org/spreadsheetml/2006/main" count="532" uniqueCount="138">
  <si>
    <t>STT</t>
  </si>
  <si>
    <t>TT03</t>
  </si>
  <si>
    <t>TT02</t>
  </si>
  <si>
    <t>NQ 19</t>
  </si>
  <si>
    <t>Văn bản cũ</t>
  </si>
  <si>
    <t>Văn bản mới</t>
  </si>
  <si>
    <t>TT38</t>
  </si>
  <si>
    <t>TT39</t>
  </si>
  <si>
    <t>TMNQ</t>
  </si>
  <si>
    <t>Tỷ lệ</t>
  </si>
  <si>
    <t>Ghi chú</t>
  </si>
  <si>
    <t>Nội dung</t>
  </si>
  <si>
    <t xml:space="preserve">Dự toán chi thù lao KHCN </t>
  </si>
  <si>
    <t>-</t>
  </si>
  <si>
    <t>Chủ nhiệm KH tối đa (cấp tỉnh)</t>
  </si>
  <si>
    <t>Chủ nhiệm KH tối đa (cấp CS)</t>
  </si>
  <si>
    <t>Chức danh khác</t>
  </si>
  <si>
    <t>không quá 0,8 lần CNĐT</t>
  </si>
  <si>
    <t>TT38 định mức chi đối với sở KHCN</t>
  </si>
  <si>
    <t>TT 39 chi đôi với đơn vị làm đề tài</t>
  </si>
  <si>
    <t>Chi thù lao</t>
  </si>
  <si>
    <t>Chi hội đồng</t>
  </si>
  <si>
    <t>+</t>
  </si>
  <si>
    <t>Chi họp hội đồng</t>
  </si>
  <si>
    <t>Chủ tịch HĐ</t>
  </si>
  <si>
    <t>Phó CT HĐ, Thành viên (ủy viên)</t>
  </si>
  <si>
    <t>Thư ký khoa học</t>
  </si>
  <si>
    <t>Thư ký hành chính</t>
  </si>
  <si>
    <t>Đại biểu mời tham dự</t>
  </si>
  <si>
    <t>Thành viên (ủy viên)</t>
  </si>
  <si>
    <t>CT hội đồng, chuyên gia phản biện</t>
  </si>
  <si>
    <t>Thù lao XD yêu cầu đặt hàng đối với các nhiệm vụ đề xuất thực hiện</t>
  </si>
  <si>
    <t>Phó CT HĐ, Thành viên</t>
  </si>
  <si>
    <t>Chi Hội đồng TV đánh giá tổ chức KHCN công lập, chương trình, chính sách, chiến lược</t>
  </si>
  <si>
    <t>Chi theo công lao động thực tế, mức chi chuyên gia TV theo TT04/2025 BNV</t>
  </si>
  <si>
    <t>Chi thù lao chuyên gia TV độc lập; Chuyên gia TV độc lập phục vụ hội đồng, tham gia tổ chuyên gia</t>
  </si>
  <si>
    <t>I</t>
  </si>
  <si>
    <t>Định mức</t>
  </si>
  <si>
    <t>II</t>
  </si>
  <si>
    <t>Chi hoạt động của tổ thẩm định kinh phí TH NV KHCN và ĐMST</t>
  </si>
  <si>
    <t>Tổ trưởng tổ thẩm định</t>
  </si>
  <si>
    <t>Thành viên tổ thẩm định</t>
  </si>
  <si>
    <t>Mức dự kiến TM</t>
  </si>
  <si>
    <t>tỷ lệ sau làm tròn</t>
  </si>
  <si>
    <t>Nội dung chi TT39</t>
  </si>
  <si>
    <t xml:space="preserve">Thư ký </t>
  </si>
  <si>
    <t>Hệ số chủ nhiệm nhiệm vụ tối đa/ người/ tháng</t>
  </si>
  <si>
    <t xml:space="preserve">Hệ số </t>
  </si>
  <si>
    <t>Thành viên chính</t>
  </si>
  <si>
    <t>Thành viên</t>
  </si>
  <si>
    <t>Kỹ thuật viên, nhân viên hỗ trợ</t>
  </si>
  <si>
    <t>công thức</t>
  </si>
  <si>
    <t>= 1,0 x 70trx 20% x time (tháng)</t>
  </si>
  <si>
    <t>Thành tiền</t>
  </si>
  <si>
    <t>=0,3 x D (cn)x 20% x T (tháng)</t>
  </si>
  <si>
    <t>=H(CD) x DM(CN) x Tổng Time</t>
  </si>
  <si>
    <t>Thành tiền theo Công thứuc</t>
  </si>
  <si>
    <t>Ví dụ: tổng 56 tr / số người là Thành viên chính, thành viên, KTV, NVHT x số tháng</t>
  </si>
  <si>
    <t>Nếu tính theo ngày thì /26</t>
  </si>
  <si>
    <t>Công lao động phổ thông tính theo mức tiền lương tối thiểu vùng cao nhất do NN quy định tại thời điểm xây dựng DT</t>
  </si>
  <si>
    <t>KP thuê chuyên gia trong nước không quá 30% tổng dự toán KP chi thù lao tham gia thực hiện NVKH</t>
  </si>
  <si>
    <t>Chi hội nghị, hội thảo khoa học</t>
  </si>
  <si>
    <t>Người chủ trì</t>
  </si>
  <si>
    <t>Thư ký</t>
  </si>
  <si>
    <t>chi thù lao hội thảo khoa học, diễn đàn, tọa đàm (mức tối đa)</t>
  </si>
  <si>
    <t xml:space="preserve">Đơn vị </t>
  </si>
  <si>
    <t>Người</t>
  </si>
  <si>
    <t>báo cáo</t>
  </si>
  <si>
    <t>Báo cáo viên trình bày tại hội thảo</t>
  </si>
  <si>
    <t>báo cáo KH được cq tổ chwucs Hội thảo đề nghị viết BC ko trình bày tại hội thảo</t>
  </si>
  <si>
    <t>Thành viên tham gia</t>
  </si>
  <si>
    <t xml:space="preserve">Chi hội nghị, hội thảo khoa học phục vụ công tác quản lý nhiệm vụ, chương trình khoa học và công nghệ (nếu có) </t>
  </si>
  <si>
    <t>Người chủ trì hội thảo khoa học</t>
  </si>
  <si>
    <t>Thư ký hội thảo khoa học</t>
  </si>
  <si>
    <t>Báo cáo viên trình bày tại hội thảo khoa học</t>
  </si>
  <si>
    <t>Báo cáo khoa học được cơ quan tổ chức hội thảo đề nghị viết báo cáo nhưng không trình bày tại hội thảo khoa học</t>
  </si>
  <si>
    <t>Thành viên tham gia hội thảo khoa học</t>
  </si>
  <si>
    <t>Định mức theo TT 39</t>
  </si>
  <si>
    <t>Hội đồng tư vấn khác áp dụng 50% mức chi của Hội đồng tư vấn đánh giá</t>
  </si>
  <si>
    <t xml:space="preserve">Nội dung chi </t>
  </si>
  <si>
    <t>Đơn vị tính</t>
  </si>
  <si>
    <t>Khung định mức chi tối đa theo Thông tư 38/2025/TT-BKHCN</t>
  </si>
  <si>
    <t xml:space="preserve">Khung định mức chi tối đa theo Nghị quyết 19/2025/NQ-HĐND </t>
  </si>
  <si>
    <t>Hội đồng</t>
  </si>
  <si>
    <t>Chủ tịch Hội đồng</t>
  </si>
  <si>
    <t>Phó chủ tịch Hội đồng; thành viên Hội đồng</t>
  </si>
  <si>
    <t>Chi họp Hội đồng tư vấn xác định nhiệm vụ khoa học và công nghệ cấp tỉnh</t>
  </si>
  <si>
    <t>Đại biểu được mời tham dự</t>
  </si>
  <si>
    <t>Chi tư vấn xác định nhiệm vụ Khoa học và công nghệ</t>
  </si>
  <si>
    <t>a</t>
  </si>
  <si>
    <t>b</t>
  </si>
  <si>
    <t xml:space="preserve">Chi nhận xét đánh giá </t>
  </si>
  <si>
    <t>01 phiếu nhận xét đánh giá</t>
  </si>
  <si>
    <t>Nhận xét đánh giá của ủy viên Hội đồng</t>
  </si>
  <si>
    <t>Nhận xét đánh giá của ủy viên phản biện trong Hội đồng</t>
  </si>
  <si>
    <t>Chi thù lao xây dựng yêu cầu đặt hàng đối với nhiệm vụ đề xuất thực hiện</t>
  </si>
  <si>
    <t>c</t>
  </si>
  <si>
    <t xml:space="preserve">BẢNG SO SÁNH GIÁ TRỊ  MỨC CHI </t>
  </si>
  <si>
    <t>Khung định mức chi tối đa theo Nghị quyết mới</t>
  </si>
  <si>
    <t xml:space="preserve">Chi thù lao xét tài trợ, đặt hàng NVKHCN, xác định danh mục, phân bổ Kinh phí, Thẩm định hồ sơ yêu cầu </t>
  </si>
  <si>
    <t>01 phiếu nhận xét)</t>
  </si>
  <si>
    <t>Nhiệm vụ</t>
  </si>
  <si>
    <t>Chi HĐTV đánh giá khả năng ứng dụng KQ NVKH, công nghệ và ĐMST</t>
  </si>
  <si>
    <t>01 phiếu nhận xét</t>
  </si>
  <si>
    <t>Chi nhận xét đánh giá</t>
  </si>
  <si>
    <t>01 nhiệm vụ có 01 hoặc nhiều đơn vị có nhu cầu ứng dụng kết quả</t>
  </si>
  <si>
    <t>công</t>
  </si>
  <si>
    <t>Thành viên hội đồng</t>
  </si>
  <si>
    <t>nhiệm vụ</t>
  </si>
  <si>
    <t>Chi hội đồng TV điều chỉnh hợp đồng giao NVKHCN, ĐMST; chấm dứt HĐ trong quá trình Thực hiện nhiệm vụ ĐMST</t>
  </si>
  <si>
    <t>Chi tư vấn tuyển chọn giao trực tiếp tổ chức, cá nhân chủ trì NV KHCN</t>
  </si>
  <si>
    <t>Chi Hội đồng tư vấn</t>
  </si>
  <si>
    <t>Đơn vị tính: đồng</t>
  </si>
  <si>
    <t>Phó CT, Thành viên HĐ</t>
  </si>
  <si>
    <t>Chi tư vấn đánh giá nghiệm thu chính thức nhiệm vụ KHCN</t>
  </si>
  <si>
    <t>Họp HĐ nghiệm thu</t>
  </si>
  <si>
    <t>chuyên gia</t>
  </si>
  <si>
    <t>Chi hội đồng sáng kiến xét công nhận sáng kiến; chi hội đồng đánh gia hiệu quả áp dụng khả năng nhân rộng của sáng kiến, hiệu quả áp dụng, phạm vi ảnh hưởng của đề tài khoa học, đề án khoa học, công trình KH và CN</t>
  </si>
  <si>
    <t>Phó CT HĐ; thư ký; và các Thành viên HĐ</t>
  </si>
  <si>
    <t>Đại biểu</t>
  </si>
  <si>
    <t>Buổi họp</t>
  </si>
  <si>
    <t>người/buổi họp</t>
  </si>
  <si>
    <t>theo mục 4, K1, điều 5, NQ 19 chi thù lao chuyên gia xử lý các vấn đề kỹ thuật hỗ trợ hoạt động của Hội đồng</t>
  </si>
  <si>
    <t>buổi</t>
  </si>
  <si>
    <t>Báo cáo</t>
  </si>
  <si>
    <t>Tỷ lệ NQ mới so với Thông tư 38/2025/TT-BKHCN</t>
  </si>
  <si>
    <t>Định mức chi hoạt động của các Hội đồng tư vấn theo Nghị quyết 19/2025/NQ-HĐND</t>
  </si>
  <si>
    <t>Định mức chi hoạt động của các Hội đồng theo Thông tư 38/2025/TT-BKHCN và NQ mới</t>
  </si>
  <si>
    <t>A</t>
  </si>
  <si>
    <t>B</t>
  </si>
  <si>
    <t>Định mức chi thù lao các Hội đồng</t>
  </si>
  <si>
    <t>III</t>
  </si>
  <si>
    <t>Nghị quyết mới không quy định</t>
  </si>
  <si>
    <t>Nghị quyết 19 không quy định</t>
  </si>
  <si>
    <t>Định mức Thông tư 39/2025/TT-BKHCN</t>
  </si>
  <si>
    <t>Chi theo công lao động thực tế, mức chi chuyên gia TV theo Thông tư 04/2025/TT- BNV</t>
  </si>
  <si>
    <t xml:space="preserve">Thông  tư 03/2019/TT-BTC BTC  </t>
  </si>
  <si>
    <t>Áp dụng theo quy định tại Nghị quyết của Hội đồng nhân dân tỉnh quy định một số nội dung và mức chi thực hiện chương trình, nhiệm vụ; hoạt động  hỗ trợ thực hiện nhiệm vụ khoa học, công nghệ và đổi mới sáng tạo có sử dụng ngân sách nhà nước trên địa bàn tỉnh Ninh Bình'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</si>
</sst>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k_r_._-;\-* #,##0.00\ _k_r_._-;_-* &quot;-&quot;??\ _k_r_._-;_-@_-"/>
    <numFmt numFmtId="164" formatCode="_-* #,##0_-;\-* #,##0_-;_-* &quot;-&quot;_-;_-@_-"/>
    <numFmt numFmtId="165" formatCode="0.0"/>
    <numFmt numFmtId="166" formatCode="_-* #,##0\ _k_r_._-;\-* #,##0\ _k_r_._-;_-* &quot;-&quot;??\ _k_r_._-;_-@_-"/>
  </numFmts>
  <fonts count="27">
    <font>
      <sz val="11"/>
      <color theme="1"/>
      <name val="Aptos Narrow"/>
      <family val="2"/>
      <charset val="163"/>
      <scheme val="minor"/>
    </font>
    <font>
      <sz val="11"/>
      <color theme="1"/>
      <name val="Aptos Narrow"/>
      <family val="2"/>
      <charset val="163"/>
      <scheme val="minor"/>
    </font>
    <font>
      <b/>
      <sz val="11"/>
      <color theme="1"/>
      <name val="Aptos Narrow"/>
      <family val="2"/>
      <charset val="163"/>
      <scheme val="minor"/>
    </font>
    <font>
      <sz val="11"/>
      <color theme="1"/>
      <name val="Times New Roman"/>
      <family val="1"/>
    </font>
    <font>
      <b/>
      <sz val="11"/>
      <color theme="1"/>
      <name val="Times New Roman"/>
      <family val="1"/>
      <charset val="163"/>
    </font>
    <font>
      <i/>
      <sz val="11"/>
      <color theme="1"/>
      <name val="Times New Roman"/>
      <family val="1"/>
      <charset val="163"/>
    </font>
    <font>
      <i/>
      <sz val="11"/>
      <color theme="1"/>
      <name val="Aptos Narrow"/>
      <family val="2"/>
      <charset val="163"/>
      <scheme val="minor"/>
    </font>
    <font>
      <b/>
      <i/>
      <sz val="11"/>
      <color theme="1"/>
      <name val="Aptos Narrow"/>
      <family val="2"/>
      <charset val="163"/>
      <scheme val="minor"/>
    </font>
    <font>
      <b/>
      <sz val="11"/>
      <color theme="1"/>
      <name val="Times New Roman"/>
      <family val="1"/>
    </font>
    <font>
      <b/>
      <sz val="14"/>
      <color theme="1"/>
      <name val="Times New Roman"/>
      <family val="1"/>
    </font>
    <font>
      <b/>
      <sz val="11"/>
      <color rgb="FFFF0000"/>
      <name val="Aptos Narrow"/>
      <family val="2"/>
      <charset val="163"/>
      <scheme val="minor"/>
    </font>
    <font>
      <sz val="11"/>
      <color rgb="FFFF0000"/>
      <name val="Aptos Narrow"/>
      <family val="2"/>
      <charset val="163"/>
      <scheme val="minor"/>
    </font>
    <font>
      <b/>
      <i/>
      <sz val="11"/>
      <color rgb="FFFF0000"/>
      <name val="Aptos Narrow"/>
      <family val="2"/>
      <charset val="163"/>
      <scheme val="minor"/>
    </font>
    <font>
      <i/>
      <sz val="11"/>
      <color theme="1"/>
      <name val="Times New Roman"/>
      <family val="1"/>
    </font>
    <font>
      <b/>
      <i/>
      <sz val="11"/>
      <name val="Times New Roman"/>
      <family val="1"/>
    </font>
    <font>
      <i/>
      <sz val="11"/>
      <name val="Times New Roman"/>
      <family val="1"/>
    </font>
    <font>
      <sz val="11"/>
      <name val="Times New Roman"/>
      <family val="1"/>
    </font>
    <font>
      <i/>
      <sz val="10"/>
      <name val="Times New Roman"/>
      <family val="1"/>
    </font>
    <font>
      <b/>
      <sz val="11"/>
      <name val="Times New Roman"/>
      <family val="1"/>
    </font>
    <font>
      <sz val="9"/>
      <name val="Times New Roman"/>
      <family val="1"/>
    </font>
    <font>
      <sz val="10"/>
      <name val="Times New Roman"/>
      <family val="1"/>
    </font>
    <font>
      <b/>
      <i/>
      <sz val="11"/>
      <color theme="1"/>
      <name val="Times New Roman"/>
      <family val="1"/>
      <charset val="163"/>
    </font>
    <font>
      <b/>
      <i/>
      <sz val="11"/>
      <color theme="1"/>
      <name val="Times New Roman"/>
      <family val="1"/>
    </font>
    <font>
      <b/>
      <sz val="9"/>
      <name val="Times New Roman"/>
      <family val="1"/>
    </font>
    <font>
      <b/>
      <sz val="9"/>
      <color theme="1"/>
      <name val="Aptos Narrow"/>
      <family val="2"/>
      <charset val="163"/>
      <scheme val="minor"/>
    </font>
    <font>
      <i/>
      <sz val="8"/>
      <name val="Times New Roman"/>
      <family val="1"/>
    </font>
    <font>
      <sz val="11"/>
      <color rgb="FFFF0000"/>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29">
    <xf numFmtId="0" fontId="0" fillId="0" borderId="0" xfId="0"/>
    <xf numFmtId="0" fontId="0" fillId="0" borderId="0" xfId="0" applyAlignment="1">
      <alignment horizontal="center"/>
    </xf>
    <xf numFmtId="0" fontId="3" fillId="0" borderId="1" xfId="0" applyFont="1" applyBorder="1"/>
    <xf numFmtId="0" fontId="3" fillId="0" borderId="1" xfId="0" quotePrefix="1" applyFont="1" applyBorder="1" applyAlignment="1">
      <alignment horizontal="center"/>
    </xf>
    <xf numFmtId="164" fontId="3" fillId="0" borderId="1" xfId="1" applyFont="1" applyBorder="1"/>
    <xf numFmtId="164" fontId="0" fillId="0" borderId="0" xfId="1" applyFont="1"/>
    <xf numFmtId="0" fontId="3" fillId="0" borderId="1" xfId="0" applyFont="1" applyBorder="1" applyAlignment="1">
      <alignment wrapText="1"/>
    </xf>
    <xf numFmtId="164" fontId="3" fillId="0" borderId="1" xfId="1" applyFont="1" applyBorder="1" applyAlignment="1">
      <alignment wrapText="1"/>
    </xf>
    <xf numFmtId="0" fontId="2" fillId="0" borderId="0" xfId="0" applyFont="1"/>
    <xf numFmtId="0" fontId="2" fillId="0" borderId="0" xfId="0" applyFont="1" applyAlignment="1">
      <alignment horizontal="center"/>
    </xf>
    <xf numFmtId="0" fontId="4" fillId="0" borderId="1" xfId="0" applyFont="1" applyBorder="1" applyAlignment="1">
      <alignment horizontal="center" vertical="center" wrapText="1"/>
    </xf>
    <xf numFmtId="0" fontId="3" fillId="0" borderId="1" xfId="0" applyFont="1" applyBorder="1" applyAlignment="1">
      <alignment vertical="center" wrapText="1"/>
    </xf>
    <xf numFmtId="164" fontId="3" fillId="0" borderId="1" xfId="1"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xf>
    <xf numFmtId="0" fontId="3" fillId="0" borderId="1" xfId="0" applyFont="1" applyBorder="1" applyAlignment="1">
      <alignment horizontal="center" wrapText="1"/>
    </xf>
    <xf numFmtId="0" fontId="5" fillId="0" borderId="1" xfId="0" applyFont="1" applyBorder="1" applyAlignment="1">
      <alignment vertical="center" wrapText="1"/>
    </xf>
    <xf numFmtId="0" fontId="6" fillId="0" borderId="0" xfId="0" applyFont="1"/>
    <xf numFmtId="0" fontId="7" fillId="0" borderId="0" xfId="0" applyFont="1"/>
    <xf numFmtId="164" fontId="5" fillId="0" borderId="1" xfId="1" applyFont="1" applyBorder="1" applyAlignment="1">
      <alignment vertical="center" wrapText="1"/>
    </xf>
    <xf numFmtId="164" fontId="4" fillId="0" borderId="1" xfId="1" applyFont="1" applyBorder="1" applyAlignment="1">
      <alignment vertical="center" wrapText="1"/>
    </xf>
    <xf numFmtId="9" fontId="3" fillId="0" borderId="1" xfId="1" applyNumberFormat="1" applyFont="1" applyBorder="1" applyAlignment="1">
      <alignment vertical="center" wrapText="1"/>
    </xf>
    <xf numFmtId="9" fontId="3" fillId="0" borderId="1" xfId="2" applyFont="1" applyBorder="1" applyAlignment="1">
      <alignment vertical="center" wrapText="1"/>
    </xf>
    <xf numFmtId="165" fontId="4" fillId="0" borderId="1" xfId="0" applyNumberFormat="1" applyFont="1" applyBorder="1" applyAlignment="1">
      <alignment vertical="center" wrapText="1"/>
    </xf>
    <xf numFmtId="165" fontId="4" fillId="0" borderId="1" xfId="0" quotePrefix="1" applyNumberFormat="1" applyFont="1" applyBorder="1" applyAlignment="1">
      <alignment horizontal="center" vertical="center" wrapText="1"/>
    </xf>
    <xf numFmtId="9" fontId="4" fillId="0" borderId="1" xfId="0" applyNumberFormat="1" applyFont="1" applyBorder="1" applyAlignment="1">
      <alignment vertical="center" wrapText="1"/>
    </xf>
    <xf numFmtId="164" fontId="4" fillId="0" borderId="1" xfId="0" applyNumberFormat="1" applyFont="1" applyBorder="1" applyAlignment="1">
      <alignment vertical="center" wrapText="1"/>
    </xf>
    <xf numFmtId="9" fontId="4" fillId="0" borderId="1" xfId="2" applyFont="1" applyBorder="1" applyAlignment="1">
      <alignment vertical="center" wrapText="1"/>
    </xf>
    <xf numFmtId="0" fontId="4" fillId="0" borderId="1" xfId="0" quotePrefix="1" applyFont="1" applyBorder="1" applyAlignment="1">
      <alignment vertical="center" wrapText="1"/>
    </xf>
    <xf numFmtId="0" fontId="4" fillId="0" borderId="0" xfId="0" applyFont="1" applyFill="1" applyBorder="1" applyAlignment="1">
      <alignment vertical="center" wrapText="1"/>
    </xf>
    <xf numFmtId="0" fontId="0" fillId="0" borderId="0" xfId="0" quotePrefix="1" applyAlignment="1">
      <alignment horizontal="center" vertical="center"/>
    </xf>
    <xf numFmtId="0" fontId="8" fillId="0" borderId="1" xfId="0" applyFont="1" applyBorder="1"/>
    <xf numFmtId="0" fontId="3" fillId="0" borderId="0" xfId="0" applyFont="1"/>
    <xf numFmtId="0" fontId="3" fillId="0" borderId="0" xfId="0" applyFont="1" applyAlignment="1">
      <alignment horizontal="center"/>
    </xf>
    <xf numFmtId="164" fontId="3" fillId="0" borderId="1" xfId="0" applyNumberFormat="1" applyFont="1" applyBorder="1"/>
    <xf numFmtId="9" fontId="3" fillId="0" borderId="1" xfId="2" applyFont="1" applyBorder="1"/>
    <xf numFmtId="0" fontId="0" fillId="0" borderId="0" xfId="0" applyBorder="1"/>
    <xf numFmtId="0" fontId="0" fillId="0" borderId="0" xfId="0" applyBorder="1" applyAlignment="1"/>
    <xf numFmtId="0" fontId="0" fillId="0" borderId="0" xfId="0" applyBorder="1" applyAlignment="1">
      <alignment horizontal="center"/>
    </xf>
    <xf numFmtId="166" fontId="0" fillId="0" borderId="0" xfId="3" applyNumberFormat="1" applyFont="1"/>
    <xf numFmtId="166" fontId="3" fillId="0" borderId="1" xfId="3" applyNumberFormat="1" applyFont="1" applyBorder="1"/>
    <xf numFmtId="166" fontId="0" fillId="0" borderId="0" xfId="3" applyNumberFormat="1" applyFont="1" applyBorder="1"/>
    <xf numFmtId="166" fontId="4" fillId="0" borderId="1" xfId="3" applyNumberFormat="1" applyFont="1" applyBorder="1" applyAlignment="1">
      <alignment horizontal="center" vertical="center" wrapText="1"/>
    </xf>
    <xf numFmtId="166" fontId="4" fillId="0" borderId="1" xfId="3" applyNumberFormat="1" applyFont="1" applyBorder="1" applyAlignment="1">
      <alignment vertical="center" wrapText="1"/>
    </xf>
    <xf numFmtId="0" fontId="0" fillId="0" borderId="0" xfId="0" applyBorder="1" applyAlignment="1">
      <alignment horizontal="center"/>
    </xf>
    <xf numFmtId="0" fontId="3" fillId="0" borderId="1" xfId="0" applyFont="1" applyBorder="1" applyAlignment="1">
      <alignment horizontal="center" vertical="center" wrapText="1"/>
    </xf>
    <xf numFmtId="0" fontId="10" fillId="0" borderId="0" xfId="0" applyFont="1"/>
    <xf numFmtId="0" fontId="11" fillId="0" borderId="0" xfId="0" applyFont="1"/>
    <xf numFmtId="0" fontId="12" fillId="0" borderId="0" xfId="0" applyFont="1"/>
    <xf numFmtId="0" fontId="8" fillId="0" borderId="1" xfId="0" applyFont="1" applyBorder="1" applyAlignment="1">
      <alignment wrapText="1"/>
    </xf>
    <xf numFmtId="166" fontId="13" fillId="0" borderId="0" xfId="3" applyNumberFormat="1" applyFont="1" applyBorder="1" applyAlignment="1">
      <alignment horizontal="center"/>
    </xf>
    <xf numFmtId="0" fontId="13" fillId="0" borderId="1" xfId="0" applyFont="1" applyBorder="1" applyAlignment="1">
      <alignment vertical="center" wrapText="1"/>
    </xf>
    <xf numFmtId="0" fontId="2" fillId="0" borderId="0" xfId="0" applyFont="1" applyAlignment="1">
      <alignment wrapText="1"/>
    </xf>
    <xf numFmtId="166" fontId="3" fillId="0" borderId="1" xfId="3" applyNumberFormat="1" applyFont="1" applyBorder="1" applyAlignment="1">
      <alignment horizontal="right" vertical="center" wrapText="1"/>
    </xf>
    <xf numFmtId="166" fontId="4" fillId="0" borderId="1" xfId="3" applyNumberFormat="1" applyFont="1" applyBorder="1" applyAlignment="1">
      <alignment horizontal="right" vertical="center" wrapText="1"/>
    </xf>
    <xf numFmtId="166" fontId="8" fillId="0" borderId="1" xfId="3" applyNumberFormat="1" applyFont="1" applyBorder="1" applyAlignment="1">
      <alignment horizontal="righ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166" fontId="14" fillId="0" borderId="1" xfId="3" applyNumberFormat="1" applyFont="1" applyFill="1" applyBorder="1" applyAlignment="1">
      <alignment horizontal="right" vertical="center" wrapText="1"/>
    </xf>
    <xf numFmtId="0" fontId="14" fillId="0" borderId="1" xfId="0" applyFont="1" applyFill="1" applyBorder="1" applyAlignment="1">
      <alignment horizontal="right" vertical="center" wrapText="1"/>
    </xf>
    <xf numFmtId="166" fontId="14" fillId="0" borderId="1" xfId="3" applyNumberFormat="1" applyFont="1" applyFill="1" applyBorder="1" applyAlignment="1">
      <alignment vertical="center" wrapText="1"/>
    </xf>
    <xf numFmtId="0" fontId="15" fillId="0" borderId="1" xfId="0" quotePrefix="1" applyFont="1" applyFill="1" applyBorder="1" applyAlignment="1">
      <alignment horizontal="center" vertical="center" wrapText="1"/>
    </xf>
    <xf numFmtId="0" fontId="15" fillId="0" borderId="1" xfId="0" applyFont="1" applyFill="1" applyBorder="1" applyAlignment="1">
      <alignment vertical="center" wrapText="1"/>
    </xf>
    <xf numFmtId="166" fontId="15" fillId="0" borderId="1" xfId="3" applyNumberFormat="1" applyFont="1" applyFill="1" applyBorder="1" applyAlignment="1">
      <alignment horizontal="right" vertical="center" wrapText="1"/>
    </xf>
    <xf numFmtId="0" fontId="15" fillId="0" borderId="1" xfId="0" applyFont="1" applyFill="1" applyBorder="1" applyAlignment="1">
      <alignment horizontal="right" vertical="center" wrapText="1"/>
    </xf>
    <xf numFmtId="166" fontId="15" fillId="0" borderId="1" xfId="3" applyNumberFormat="1" applyFont="1" applyFill="1" applyBorder="1" applyAlignment="1">
      <alignment vertical="center" wrapText="1"/>
    </xf>
    <xf numFmtId="0" fontId="16" fillId="0" borderId="1" xfId="0" quotePrefix="1" applyFont="1" applyFill="1" applyBorder="1" applyAlignment="1">
      <alignment horizontal="center" vertical="center" wrapText="1"/>
    </xf>
    <xf numFmtId="0" fontId="16" fillId="0" borderId="1" xfId="0" applyFont="1" applyFill="1" applyBorder="1" applyAlignment="1">
      <alignment vertical="center" wrapText="1"/>
    </xf>
    <xf numFmtId="166" fontId="16" fillId="0" borderId="1" xfId="3" applyNumberFormat="1" applyFont="1" applyFill="1" applyBorder="1" applyAlignment="1">
      <alignment horizontal="right" vertical="center" wrapText="1"/>
    </xf>
    <xf numFmtId="164" fontId="16" fillId="0" borderId="1" xfId="1" applyFont="1" applyFill="1" applyBorder="1" applyAlignment="1">
      <alignment horizontal="right" vertical="center" wrapText="1"/>
    </xf>
    <xf numFmtId="9" fontId="16" fillId="0" borderId="1" xfId="2" applyFont="1" applyFill="1" applyBorder="1" applyAlignment="1">
      <alignment vertical="center" wrapText="1"/>
    </xf>
    <xf numFmtId="166" fontId="16" fillId="0" borderId="1" xfId="3" applyNumberFormat="1" applyFont="1" applyFill="1" applyBorder="1" applyAlignment="1">
      <alignment vertical="center" wrapText="1"/>
    </xf>
    <xf numFmtId="9" fontId="15" fillId="0" borderId="1" xfId="2" applyFont="1" applyFill="1" applyBorder="1" applyAlignment="1">
      <alignment vertical="center" wrapText="1"/>
    </xf>
    <xf numFmtId="9" fontId="14" fillId="0" borderId="1" xfId="2" applyFont="1" applyFill="1" applyBorder="1" applyAlignment="1">
      <alignment vertical="center" wrapText="1"/>
    </xf>
    <xf numFmtId="0" fontId="16" fillId="0" borderId="1" xfId="0" applyFont="1" applyFill="1" applyBorder="1" applyAlignment="1">
      <alignment horizontal="right" vertical="center" wrapText="1"/>
    </xf>
    <xf numFmtId="164" fontId="15" fillId="0" borderId="1" xfId="1" applyFont="1" applyFill="1" applyBorder="1" applyAlignment="1">
      <alignment horizontal="right" vertical="center" wrapText="1"/>
    </xf>
    <xf numFmtId="0" fontId="14" fillId="0" borderId="1" xfId="0" quotePrefix="1" applyFont="1" applyFill="1" applyBorder="1" applyAlignment="1">
      <alignment horizontal="center" vertical="center" wrapText="1"/>
    </xf>
    <xf numFmtId="164" fontId="14" fillId="0" borderId="1" xfId="1" applyFont="1" applyFill="1" applyBorder="1" applyAlignment="1">
      <alignment horizontal="right" vertical="center" wrapText="1"/>
    </xf>
    <xf numFmtId="164" fontId="14" fillId="0" borderId="1" xfId="1" applyFont="1" applyFill="1" applyBorder="1" applyAlignment="1">
      <alignment vertical="center" wrapText="1"/>
    </xf>
    <xf numFmtId="0" fontId="15" fillId="0" borderId="1" xfId="0" applyFont="1" applyFill="1" applyBorder="1" applyAlignment="1">
      <alignment horizontal="center" vertical="center" wrapText="1"/>
    </xf>
    <xf numFmtId="166" fontId="16" fillId="0" borderId="1" xfId="3" applyNumberFormat="1" applyFont="1" applyFill="1" applyBorder="1" applyAlignment="1">
      <alignment horizontal="right" vertical="center" wrapText="1"/>
    </xf>
    <xf numFmtId="164" fontId="16" fillId="0" borderId="1" xfId="1" applyFont="1" applyFill="1" applyBorder="1" applyAlignment="1">
      <alignment horizontal="center" vertical="center" wrapText="1"/>
    </xf>
    <xf numFmtId="0" fontId="16" fillId="0" borderId="1" xfId="0" applyFont="1" applyFill="1" applyBorder="1" applyAlignment="1">
      <alignment horizontal="center" vertical="center" wrapText="1"/>
    </xf>
    <xf numFmtId="164" fontId="15" fillId="0" borderId="1" xfId="1" applyFont="1" applyFill="1" applyBorder="1" applyAlignment="1">
      <alignment vertical="center" wrapText="1"/>
    </xf>
    <xf numFmtId="166" fontId="17" fillId="0" borderId="1" xfId="3" applyNumberFormat="1" applyFont="1" applyFill="1" applyBorder="1" applyAlignment="1">
      <alignment vertical="center" wrapText="1"/>
    </xf>
    <xf numFmtId="0" fontId="18" fillId="0" borderId="1" xfId="0" applyFont="1" applyFill="1" applyBorder="1" applyAlignment="1">
      <alignment horizontal="center" wrapText="1"/>
    </xf>
    <xf numFmtId="0" fontId="18" fillId="0" borderId="1" xfId="0" applyFont="1" applyFill="1" applyBorder="1" applyAlignment="1">
      <alignment wrapText="1"/>
    </xf>
    <xf numFmtId="166" fontId="18" fillId="0" borderId="1" xfId="3" applyNumberFormat="1" applyFont="1" applyFill="1" applyBorder="1" applyAlignment="1">
      <alignment horizontal="right" wrapText="1"/>
    </xf>
    <xf numFmtId="164" fontId="18" fillId="0" borderId="1" xfId="1" applyFont="1" applyFill="1" applyBorder="1" applyAlignment="1">
      <alignment horizontal="right" wrapText="1"/>
    </xf>
    <xf numFmtId="164" fontId="18" fillId="0" borderId="1" xfId="1" applyFont="1" applyFill="1" applyBorder="1" applyAlignment="1">
      <alignment wrapText="1"/>
    </xf>
    <xf numFmtId="166" fontId="18" fillId="0" borderId="1" xfId="3" applyNumberFormat="1" applyFont="1" applyFill="1" applyBorder="1" applyAlignment="1">
      <alignment wrapText="1"/>
    </xf>
    <xf numFmtId="0" fontId="16" fillId="0" borderId="1" xfId="0" applyFont="1" applyFill="1" applyBorder="1" applyAlignment="1">
      <alignment horizontal="center" wrapText="1"/>
    </xf>
    <xf numFmtId="0" fontId="16" fillId="0" borderId="1" xfId="0" applyFont="1" applyFill="1" applyBorder="1" applyAlignment="1">
      <alignment wrapText="1"/>
    </xf>
    <xf numFmtId="166" fontId="16" fillId="0" borderId="1" xfId="3" applyNumberFormat="1" applyFont="1" applyFill="1" applyBorder="1" applyAlignment="1">
      <alignment horizontal="right" wrapText="1"/>
    </xf>
    <xf numFmtId="164" fontId="16" fillId="0" borderId="1" xfId="1" applyFont="1" applyFill="1" applyBorder="1" applyAlignment="1">
      <alignment horizontal="right" wrapText="1"/>
    </xf>
    <xf numFmtId="164" fontId="16" fillId="0" borderId="1" xfId="1" applyFont="1" applyFill="1" applyBorder="1" applyAlignment="1">
      <alignment wrapText="1"/>
    </xf>
    <xf numFmtId="166" fontId="16" fillId="0" borderId="1" xfId="3" applyNumberFormat="1" applyFont="1" applyFill="1" applyBorder="1" applyAlignment="1">
      <alignment wrapText="1"/>
    </xf>
    <xf numFmtId="0" fontId="16" fillId="0" borderId="1" xfId="0" quotePrefix="1" applyFont="1" applyFill="1" applyBorder="1" applyAlignment="1">
      <alignment horizontal="center" wrapText="1"/>
    </xf>
    <xf numFmtId="0" fontId="18" fillId="0" borderId="1" xfId="0" quotePrefix="1" applyFont="1" applyFill="1" applyBorder="1" applyAlignment="1">
      <alignment horizontal="center" vertical="center" wrapText="1"/>
    </xf>
    <xf numFmtId="0" fontId="18" fillId="0" borderId="1" xfId="0" applyFont="1" applyFill="1" applyBorder="1" applyAlignment="1">
      <alignment vertical="center" wrapText="1"/>
    </xf>
    <xf numFmtId="166" fontId="18" fillId="0" borderId="1" xfId="3" applyNumberFormat="1" applyFont="1" applyFill="1" applyBorder="1" applyAlignment="1">
      <alignment horizontal="right" vertical="center" wrapText="1"/>
    </xf>
    <xf numFmtId="166" fontId="18" fillId="0" borderId="1" xfId="3" applyNumberFormat="1" applyFont="1" applyFill="1" applyBorder="1" applyAlignment="1">
      <alignment horizontal="center" vertical="center" wrapText="1"/>
    </xf>
    <xf numFmtId="166" fontId="15" fillId="0" borderId="1" xfId="3" applyNumberFormat="1" applyFont="1" applyFill="1" applyBorder="1" applyAlignment="1">
      <alignment horizontal="center" vertical="center" wrapText="1"/>
    </xf>
    <xf numFmtId="166" fontId="16" fillId="0" borderId="2" xfId="3" applyNumberFormat="1" applyFont="1" applyFill="1" applyBorder="1" applyAlignment="1">
      <alignment vertical="center" wrapText="1"/>
    </xf>
    <xf numFmtId="166" fontId="16" fillId="0" borderId="3" xfId="3" applyNumberFormat="1" applyFont="1" applyFill="1" applyBorder="1" applyAlignment="1">
      <alignment vertical="center" wrapText="1"/>
    </xf>
    <xf numFmtId="166" fontId="16" fillId="0" borderId="4" xfId="3" applyNumberFormat="1" applyFont="1" applyFill="1" applyBorder="1" applyAlignment="1">
      <alignment vertical="center" wrapText="1"/>
    </xf>
    <xf numFmtId="0" fontId="0" fillId="0" borderId="0" xfId="0" applyFill="1"/>
    <xf numFmtId="0" fontId="3" fillId="0" borderId="1" xfId="0" applyFont="1" applyFill="1" applyBorder="1"/>
    <xf numFmtId="164" fontId="3" fillId="0" borderId="1" xfId="1" applyFont="1" applyFill="1" applyBorder="1"/>
    <xf numFmtId="0" fontId="0" fillId="0" borderId="0" xfId="0" applyFill="1" applyBorder="1" applyAlignment="1"/>
    <xf numFmtId="0" fontId="4" fillId="0" borderId="1" xfId="0" applyFont="1" applyFill="1" applyBorder="1" applyAlignment="1">
      <alignment horizontal="center" vertical="center" wrapText="1"/>
    </xf>
    <xf numFmtId="0" fontId="4" fillId="0" borderId="1" xfId="0" applyFont="1" applyFill="1" applyBorder="1" applyAlignment="1">
      <alignment horizontal="right" vertical="center" wrapText="1"/>
    </xf>
    <xf numFmtId="164" fontId="0" fillId="0" borderId="0" xfId="1" applyFont="1" applyFill="1"/>
    <xf numFmtId="0" fontId="3" fillId="0" borderId="1" xfId="0" applyFont="1" applyBorder="1" applyAlignment="1">
      <alignment horizontal="center"/>
    </xf>
    <xf numFmtId="166" fontId="3" fillId="0" borderId="1" xfId="3" applyNumberFormat="1" applyFont="1" applyBorder="1" applyAlignment="1">
      <alignment vertical="center" wrapText="1"/>
    </xf>
    <xf numFmtId="0" fontId="3" fillId="0" borderId="1" xfId="0" applyFont="1" applyBorder="1" applyAlignment="1">
      <alignment horizontal="center"/>
    </xf>
    <xf numFmtId="0" fontId="24" fillId="0" borderId="0" xfId="0" applyFont="1"/>
    <xf numFmtId="166" fontId="0" fillId="0" borderId="0" xfId="3" applyNumberFormat="1" applyFont="1" applyAlignment="1">
      <alignment horizontal="center"/>
    </xf>
    <xf numFmtId="166" fontId="3" fillId="0" borderId="1" xfId="3" applyNumberFormat="1" applyFont="1" applyBorder="1" applyAlignment="1">
      <alignment horizontal="center"/>
    </xf>
    <xf numFmtId="0" fontId="4" fillId="0" borderId="5" xfId="0" applyFont="1" applyBorder="1" applyAlignment="1">
      <alignment horizontal="center" vertical="center" wrapText="1"/>
    </xf>
    <xf numFmtId="166" fontId="4" fillId="0" borderId="5" xfId="3" applyNumberFormat="1" applyFont="1" applyBorder="1" applyAlignment="1">
      <alignment horizontal="center" vertical="center" wrapText="1"/>
    </xf>
    <xf numFmtId="0" fontId="4" fillId="0" borderId="5" xfId="0" applyFont="1" applyBorder="1" applyAlignment="1">
      <alignment vertical="center" wrapText="1"/>
    </xf>
    <xf numFmtId="166" fontId="4" fillId="0" borderId="5" xfId="3" applyNumberFormat="1" applyFont="1" applyBorder="1" applyAlignment="1">
      <alignment horizontal="right" vertical="center" wrapText="1"/>
    </xf>
    <xf numFmtId="0" fontId="4" fillId="0" borderId="5" xfId="0" applyFont="1" applyFill="1" applyBorder="1" applyAlignment="1">
      <alignment horizontal="right" vertical="center" wrapText="1"/>
    </xf>
    <xf numFmtId="0" fontId="21" fillId="0" borderId="5" xfId="0" applyFont="1" applyBorder="1" applyAlignment="1">
      <alignment horizontal="center" vertical="center" wrapText="1"/>
    </xf>
    <xf numFmtId="0" fontId="21" fillId="0" borderId="5" xfId="0" applyFont="1" applyBorder="1" applyAlignment="1">
      <alignment vertical="center" wrapText="1"/>
    </xf>
    <xf numFmtId="166" fontId="21" fillId="0" borderId="5" xfId="3" applyNumberFormat="1" applyFont="1" applyBorder="1" applyAlignment="1">
      <alignment horizontal="right" vertical="center" wrapText="1"/>
    </xf>
    <xf numFmtId="0" fontId="21" fillId="0" borderId="5" xfId="0" applyFont="1" applyFill="1" applyBorder="1" applyAlignment="1">
      <alignment horizontal="right" vertical="center" wrapText="1"/>
    </xf>
    <xf numFmtId="0" fontId="3" fillId="0" borderId="5" xfId="0" applyFont="1" applyBorder="1" applyAlignment="1">
      <alignment vertical="center" wrapText="1"/>
    </xf>
    <xf numFmtId="166" fontId="3" fillId="0" borderId="5" xfId="3" applyNumberFormat="1" applyFont="1" applyBorder="1" applyAlignment="1">
      <alignment horizontal="right" vertical="center" wrapText="1"/>
    </xf>
    <xf numFmtId="0" fontId="3" fillId="0" borderId="5" xfId="0" applyFont="1" applyBorder="1"/>
    <xf numFmtId="166" fontId="13" fillId="0" borderId="5" xfId="3" applyNumberFormat="1" applyFont="1" applyBorder="1" applyAlignment="1">
      <alignment horizontal="right" vertical="center" wrapText="1"/>
    </xf>
    <xf numFmtId="0" fontId="8" fillId="0" borderId="5" xfId="0" applyFont="1" applyBorder="1" applyAlignment="1">
      <alignment wrapText="1"/>
    </xf>
    <xf numFmtId="0" fontId="22" fillId="0" borderId="5" xfId="0" applyFont="1" applyBorder="1"/>
    <xf numFmtId="0" fontId="22" fillId="0" borderId="5" xfId="0" applyFont="1" applyBorder="1" applyAlignment="1">
      <alignment horizontal="center" vertical="center" wrapText="1"/>
    </xf>
    <xf numFmtId="166" fontId="22" fillId="0" borderId="5" xfId="3" applyNumberFormat="1" applyFont="1" applyBorder="1" applyAlignment="1">
      <alignment horizontal="right" vertical="center" wrapText="1"/>
    </xf>
    <xf numFmtId="0" fontId="5" fillId="0" borderId="5" xfId="0" applyFont="1" applyBorder="1" applyAlignment="1">
      <alignment horizontal="center" vertical="center" wrapText="1"/>
    </xf>
    <xf numFmtId="0" fontId="5" fillId="0" borderId="5" xfId="0" applyFont="1" applyBorder="1" applyAlignment="1">
      <alignment vertical="center" wrapText="1"/>
    </xf>
    <xf numFmtId="166" fontId="5" fillId="0" borderId="5" xfId="3" applyNumberFormat="1" applyFont="1" applyBorder="1" applyAlignment="1">
      <alignment horizontal="right" vertical="center" wrapText="1"/>
    </xf>
    <xf numFmtId="0" fontId="5" fillId="0" borderId="5" xfId="0" applyFont="1" applyFill="1" applyBorder="1" applyAlignment="1">
      <alignment horizontal="right" vertical="center" wrapText="1"/>
    </xf>
    <xf numFmtId="166" fontId="8" fillId="0" borderId="5" xfId="3" applyNumberFormat="1" applyFont="1" applyBorder="1" applyAlignment="1">
      <alignment horizontal="right" vertical="center" wrapText="1"/>
    </xf>
    <xf numFmtId="0" fontId="3" fillId="0" borderId="5" xfId="0" applyFont="1" applyBorder="1" applyAlignment="1">
      <alignment horizontal="center" vertical="center" wrapText="1"/>
    </xf>
    <xf numFmtId="0" fontId="23" fillId="0" borderId="5" xfId="0" applyFont="1" applyFill="1" applyBorder="1" applyAlignment="1">
      <alignment horizontal="center" vertical="center" wrapText="1"/>
    </xf>
    <xf numFmtId="0" fontId="23" fillId="0" borderId="5" xfId="0" applyFont="1" applyFill="1" applyBorder="1" applyAlignment="1">
      <alignment vertical="center" wrapText="1"/>
    </xf>
    <xf numFmtId="166" fontId="19" fillId="0" borderId="5" xfId="3" applyNumberFormat="1" applyFont="1" applyFill="1" applyBorder="1" applyAlignment="1">
      <alignment horizontal="center" vertical="center" wrapText="1"/>
    </xf>
    <xf numFmtId="0" fontId="23" fillId="0" borderId="5" xfId="0" applyFont="1" applyFill="1" applyBorder="1" applyAlignment="1">
      <alignment horizontal="right" vertical="center" wrapText="1"/>
    </xf>
    <xf numFmtId="0" fontId="14" fillId="0" borderId="5" xfId="0" quotePrefix="1" applyFont="1" applyFill="1" applyBorder="1" applyAlignment="1">
      <alignment horizontal="center" vertical="center" wrapText="1"/>
    </xf>
    <xf numFmtId="0" fontId="14" fillId="0" borderId="5" xfId="0" applyFont="1" applyFill="1" applyBorder="1" applyAlignment="1">
      <alignment vertical="center" wrapText="1"/>
    </xf>
    <xf numFmtId="0" fontId="14" fillId="0" borderId="5" xfId="0" applyFont="1" applyFill="1" applyBorder="1" applyAlignment="1">
      <alignment horizontal="center" vertical="center" wrapText="1"/>
    </xf>
    <xf numFmtId="166" fontId="14" fillId="0" borderId="5" xfId="3" applyNumberFormat="1" applyFont="1" applyFill="1" applyBorder="1" applyAlignment="1">
      <alignment horizontal="right" vertical="center" wrapText="1"/>
    </xf>
    <xf numFmtId="0" fontId="14" fillId="0" borderId="5" xfId="0" applyFont="1" applyFill="1" applyBorder="1" applyAlignment="1">
      <alignment horizontal="right" vertical="center" wrapText="1"/>
    </xf>
    <xf numFmtId="0" fontId="16" fillId="0" borderId="5" xfId="0" quotePrefix="1" applyFont="1" applyFill="1" applyBorder="1" applyAlignment="1">
      <alignment horizontal="center" vertical="center" wrapText="1"/>
    </xf>
    <xf numFmtId="0" fontId="16" fillId="0" borderId="5" xfId="0" applyFont="1" applyFill="1" applyBorder="1" applyAlignment="1">
      <alignment vertical="center" wrapText="1"/>
    </xf>
    <xf numFmtId="0" fontId="16" fillId="0" borderId="5" xfId="0" applyFont="1" applyFill="1" applyBorder="1" applyAlignment="1">
      <alignment horizontal="center" vertical="center" wrapText="1"/>
    </xf>
    <xf numFmtId="166" fontId="16" fillId="0" borderId="5" xfId="3" applyNumberFormat="1" applyFont="1" applyFill="1" applyBorder="1" applyAlignment="1">
      <alignment horizontal="right" vertical="center" wrapText="1"/>
    </xf>
    <xf numFmtId="164" fontId="16" fillId="0" borderId="5" xfId="1" applyFont="1" applyFill="1" applyBorder="1" applyAlignment="1">
      <alignment horizontal="right" vertical="center" wrapText="1"/>
    </xf>
    <xf numFmtId="9" fontId="16" fillId="0" borderId="5" xfId="2" applyFont="1" applyFill="1" applyBorder="1" applyAlignment="1">
      <alignment vertical="center" wrapText="1"/>
    </xf>
    <xf numFmtId="9" fontId="14" fillId="0" borderId="5" xfId="2" applyFont="1" applyFill="1" applyBorder="1" applyAlignment="1">
      <alignment vertical="center" wrapText="1"/>
    </xf>
    <xf numFmtId="0" fontId="18" fillId="0" borderId="5" xfId="0" quotePrefix="1" applyFont="1" applyFill="1" applyBorder="1" applyAlignment="1">
      <alignment horizontal="center" vertical="center" wrapText="1"/>
    </xf>
    <xf numFmtId="0" fontId="18" fillId="0" borderId="5" xfId="0" applyFont="1" applyFill="1" applyBorder="1" applyAlignment="1">
      <alignment vertical="center" wrapText="1"/>
    </xf>
    <xf numFmtId="0" fontId="18" fillId="0" borderId="5" xfId="0" applyFont="1" applyFill="1" applyBorder="1" applyAlignment="1">
      <alignment horizontal="center" vertical="center" wrapText="1"/>
    </xf>
    <xf numFmtId="166" fontId="20" fillId="0" borderId="5" xfId="3" applyNumberFormat="1" applyFont="1" applyFill="1" applyBorder="1" applyAlignment="1">
      <alignment horizontal="center" vertical="center" wrapText="1"/>
    </xf>
    <xf numFmtId="0" fontId="18" fillId="0" borderId="5" xfId="0" applyFont="1" applyFill="1" applyBorder="1" applyAlignment="1">
      <alignment horizontal="right" vertical="center" wrapText="1"/>
    </xf>
    <xf numFmtId="9" fontId="18" fillId="0" borderId="5" xfId="2" applyFont="1" applyFill="1" applyBorder="1" applyAlignment="1">
      <alignment vertical="center" wrapText="1"/>
    </xf>
    <xf numFmtId="164" fontId="14" fillId="0" borderId="5" xfId="1" applyFont="1" applyFill="1" applyBorder="1" applyAlignment="1">
      <alignment horizontal="right" vertical="center" wrapText="1"/>
    </xf>
    <xf numFmtId="164" fontId="18" fillId="0" borderId="5" xfId="1" applyFont="1" applyFill="1" applyBorder="1" applyAlignment="1">
      <alignment horizontal="right" vertical="center" wrapText="1"/>
    </xf>
    <xf numFmtId="0" fontId="15" fillId="0" borderId="5" xfId="0" quotePrefix="1" applyFont="1" applyFill="1" applyBorder="1" applyAlignment="1">
      <alignment horizontal="center" vertical="center" wrapText="1"/>
    </xf>
    <xf numFmtId="0" fontId="15" fillId="0" borderId="5" xfId="0" applyFont="1" applyFill="1" applyBorder="1" applyAlignment="1">
      <alignment vertical="center" wrapText="1"/>
    </xf>
    <xf numFmtId="166" fontId="15" fillId="0" borderId="5" xfId="3" applyNumberFormat="1" applyFont="1" applyFill="1" applyBorder="1" applyAlignment="1">
      <alignment horizontal="right" vertical="center" wrapText="1"/>
    </xf>
    <xf numFmtId="164" fontId="15" fillId="0" borderId="5" xfId="1" applyFont="1" applyFill="1" applyBorder="1" applyAlignment="1">
      <alignment horizontal="right" vertical="center" wrapText="1"/>
    </xf>
    <xf numFmtId="9" fontId="15" fillId="0" borderId="5" xfId="2" applyFont="1" applyFill="1" applyBorder="1" applyAlignment="1">
      <alignment vertical="center" wrapText="1"/>
    </xf>
    <xf numFmtId="166" fontId="18" fillId="0" borderId="5" xfId="3" applyNumberFormat="1" applyFont="1" applyFill="1" applyBorder="1" applyAlignment="1">
      <alignment horizontal="right" vertical="center" wrapText="1"/>
    </xf>
    <xf numFmtId="164" fontId="18" fillId="0" borderId="5" xfId="1" applyFont="1" applyFill="1" applyBorder="1" applyAlignment="1">
      <alignment vertical="center" wrapText="1"/>
    </xf>
    <xf numFmtId="164" fontId="18" fillId="0" borderId="5" xfId="1" applyFont="1" applyFill="1" applyBorder="1" applyAlignment="1">
      <alignment horizontal="center" vertical="center" wrapText="1"/>
    </xf>
    <xf numFmtId="164" fontId="16" fillId="0" borderId="5" xfId="1" applyFont="1" applyFill="1" applyBorder="1" applyAlignment="1">
      <alignment horizontal="center" vertical="center" wrapText="1"/>
    </xf>
    <xf numFmtId="164" fontId="14" fillId="0" borderId="5" xfId="1" applyFont="1" applyFill="1" applyBorder="1" applyAlignment="1">
      <alignment vertical="center" wrapText="1"/>
    </xf>
    <xf numFmtId="0" fontId="18" fillId="0" borderId="5" xfId="0" applyFont="1" applyFill="1" applyBorder="1" applyAlignment="1">
      <alignment horizontal="center" wrapText="1"/>
    </xf>
    <xf numFmtId="0" fontId="18" fillId="0" borderId="5" xfId="0" applyFont="1" applyFill="1" applyBorder="1" applyAlignment="1">
      <alignment wrapText="1"/>
    </xf>
    <xf numFmtId="166" fontId="18" fillId="0" borderId="5" xfId="3" applyNumberFormat="1" applyFont="1" applyFill="1" applyBorder="1" applyAlignment="1">
      <alignment horizontal="right" wrapText="1"/>
    </xf>
    <xf numFmtId="164" fontId="18" fillId="0" borderId="5" xfId="1" applyFont="1" applyFill="1" applyBorder="1" applyAlignment="1">
      <alignment horizontal="right" wrapText="1"/>
    </xf>
    <xf numFmtId="164" fontId="18" fillId="0" borderId="5" xfId="1" applyFont="1" applyFill="1" applyBorder="1" applyAlignment="1">
      <alignment wrapText="1"/>
    </xf>
    <xf numFmtId="0" fontId="16" fillId="0" borderId="5" xfId="0" quotePrefix="1" applyFont="1" applyFill="1" applyBorder="1" applyAlignment="1">
      <alignment horizontal="center" wrapText="1"/>
    </xf>
    <xf numFmtId="0" fontId="16" fillId="0" borderId="5" xfId="0" applyFont="1" applyFill="1" applyBorder="1" applyAlignment="1">
      <alignment wrapText="1"/>
    </xf>
    <xf numFmtId="0" fontId="16" fillId="0" borderId="5" xfId="0" applyFont="1" applyFill="1" applyBorder="1" applyAlignment="1">
      <alignment horizontal="center" wrapText="1"/>
    </xf>
    <xf numFmtId="166" fontId="16" fillId="0" borderId="5" xfId="3" applyNumberFormat="1" applyFont="1" applyFill="1" applyBorder="1" applyAlignment="1">
      <alignment horizontal="right" wrapText="1"/>
    </xf>
    <xf numFmtId="166" fontId="18" fillId="0" borderId="5" xfId="3" applyNumberFormat="1" applyFont="1" applyFill="1" applyBorder="1" applyAlignment="1">
      <alignment horizontal="center" vertical="center" wrapText="1"/>
    </xf>
    <xf numFmtId="164" fontId="16" fillId="0" borderId="5" xfId="1" applyFont="1" applyFill="1" applyBorder="1" applyAlignment="1">
      <alignment horizontal="right" wrapText="1"/>
    </xf>
    <xf numFmtId="164" fontId="16" fillId="0" borderId="5" xfId="1" applyFont="1" applyFill="1" applyBorder="1" applyAlignment="1">
      <alignment wrapText="1"/>
    </xf>
    <xf numFmtId="0" fontId="18" fillId="0" borderId="6" xfId="0" quotePrefix="1" applyFont="1" applyFill="1" applyBorder="1" applyAlignment="1">
      <alignment horizontal="center" vertical="center" wrapText="1"/>
    </xf>
    <xf numFmtId="0" fontId="16" fillId="0" borderId="6" xfId="0" applyFont="1" applyFill="1" applyBorder="1" applyAlignment="1">
      <alignment vertical="center" wrapText="1"/>
    </xf>
    <xf numFmtId="0" fontId="16" fillId="0" borderId="6" xfId="0" applyFont="1" applyFill="1" applyBorder="1" applyAlignment="1">
      <alignment horizontal="center" vertical="center" wrapText="1"/>
    </xf>
    <xf numFmtId="166" fontId="16" fillId="0" borderId="6" xfId="3" applyNumberFormat="1" applyFont="1" applyFill="1" applyBorder="1" applyAlignment="1">
      <alignment horizontal="right" vertical="center" wrapText="1"/>
    </xf>
    <xf numFmtId="164" fontId="16" fillId="0" borderId="6" xfId="1" applyFont="1" applyFill="1" applyBorder="1" applyAlignment="1">
      <alignment horizontal="right" vertical="center" wrapText="1"/>
    </xf>
    <xf numFmtId="9" fontId="16" fillId="0" borderId="6" xfId="2" applyFont="1" applyFill="1" applyBorder="1" applyAlignment="1">
      <alignment vertical="center" wrapText="1"/>
    </xf>
    <xf numFmtId="166" fontId="3" fillId="0" borderId="5" xfId="3" applyNumberFormat="1" applyFont="1" applyBorder="1" applyAlignment="1">
      <alignment horizontal="center" vertical="center" wrapText="1"/>
    </xf>
    <xf numFmtId="166" fontId="21" fillId="0" borderId="5" xfId="3" applyNumberFormat="1" applyFont="1" applyBorder="1" applyAlignment="1">
      <alignment horizontal="center" vertical="center" wrapText="1"/>
    </xf>
    <xf numFmtId="166" fontId="13" fillId="0" borderId="5" xfId="3" applyNumberFormat="1" applyFont="1" applyBorder="1" applyAlignment="1">
      <alignment horizontal="center" vertical="center" wrapText="1"/>
    </xf>
    <xf numFmtId="166" fontId="5" fillId="0" borderId="5" xfId="3" applyNumberFormat="1" applyFont="1" applyBorder="1" applyAlignment="1">
      <alignment horizontal="center" vertical="center" wrapText="1"/>
    </xf>
    <xf numFmtId="166" fontId="14" fillId="0" borderId="5" xfId="3" applyNumberFormat="1" applyFont="1" applyFill="1" applyBorder="1" applyAlignment="1">
      <alignment horizontal="center" vertical="center" wrapText="1"/>
    </xf>
    <xf numFmtId="166" fontId="16" fillId="0" borderId="5" xfId="3" applyNumberFormat="1" applyFont="1" applyFill="1" applyBorder="1" applyAlignment="1">
      <alignment horizontal="center" vertical="center" wrapText="1"/>
    </xf>
    <xf numFmtId="166" fontId="15" fillId="0" borderId="5" xfId="3" applyNumberFormat="1" applyFont="1" applyFill="1" applyBorder="1" applyAlignment="1">
      <alignment horizontal="center" vertical="center" wrapText="1"/>
    </xf>
    <xf numFmtId="166" fontId="18" fillId="0" borderId="5" xfId="3" applyNumberFormat="1" applyFont="1" applyFill="1" applyBorder="1" applyAlignment="1">
      <alignment horizontal="center" wrapText="1"/>
    </xf>
    <xf numFmtId="0" fontId="4" fillId="0" borderId="7" xfId="0" applyFont="1" applyBorder="1" applyAlignment="1">
      <alignment horizontal="center" vertical="center" wrapText="1"/>
    </xf>
    <xf numFmtId="166" fontId="4" fillId="0" borderId="7" xfId="3" applyNumberFormat="1" applyFont="1" applyBorder="1" applyAlignment="1">
      <alignment horizontal="center" vertical="center" wrapText="1"/>
    </xf>
    <xf numFmtId="0" fontId="4"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8" fillId="0" borderId="5" xfId="0" applyFont="1" applyBorder="1" applyAlignment="1">
      <alignment vertical="center" wrapText="1"/>
    </xf>
    <xf numFmtId="0" fontId="2" fillId="0" borderId="0" xfId="0" applyFont="1" applyAlignment="1">
      <alignment vertical="center" wrapText="1"/>
    </xf>
    <xf numFmtId="0" fontId="16" fillId="0" borderId="0" xfId="0" applyFont="1" applyFill="1" applyBorder="1" applyAlignment="1">
      <alignment vertical="center" wrapText="1"/>
    </xf>
    <xf numFmtId="0" fontId="26" fillId="0" borderId="5" xfId="0" quotePrefix="1" applyFont="1" applyFill="1" applyBorder="1" applyAlignment="1">
      <alignment horizontal="center" vertical="center" wrapText="1"/>
    </xf>
    <xf numFmtId="0" fontId="26" fillId="0" borderId="5" xfId="0" applyFont="1" applyFill="1" applyBorder="1" applyAlignment="1">
      <alignment vertical="center" wrapText="1"/>
    </xf>
    <xf numFmtId="0" fontId="26" fillId="0" borderId="5" xfId="0" applyFont="1" applyFill="1" applyBorder="1" applyAlignment="1">
      <alignment horizontal="center" vertical="center" wrapText="1"/>
    </xf>
    <xf numFmtId="166" fontId="26" fillId="0" borderId="5" xfId="3" applyNumberFormat="1" applyFont="1" applyFill="1" applyBorder="1" applyAlignment="1">
      <alignment horizontal="right" vertical="center" wrapText="1"/>
    </xf>
    <xf numFmtId="164" fontId="26" fillId="0" borderId="5" xfId="1" applyFont="1" applyFill="1" applyBorder="1" applyAlignment="1">
      <alignment horizontal="right" vertical="center" wrapText="1"/>
    </xf>
    <xf numFmtId="9" fontId="26" fillId="0" borderId="5" xfId="2" applyFont="1" applyFill="1" applyBorder="1" applyAlignment="1">
      <alignment vertical="center" wrapText="1"/>
    </xf>
    <xf numFmtId="166" fontId="26" fillId="0" borderId="5" xfId="3" applyNumberFormat="1" applyFont="1" applyFill="1" applyBorder="1" applyAlignment="1">
      <alignment horizontal="center" vertical="center" wrapText="1"/>
    </xf>
    <xf numFmtId="166" fontId="26" fillId="0" borderId="5" xfId="3" applyNumberFormat="1" applyFont="1" applyBorder="1" applyAlignment="1">
      <alignment horizontal="right" vertical="center" wrapText="1"/>
    </xf>
    <xf numFmtId="0" fontId="3" fillId="0" borderId="1" xfId="0" applyFont="1" applyBorder="1" applyAlignment="1">
      <alignment horizontal="center"/>
    </xf>
    <xf numFmtId="0" fontId="4" fillId="0" borderId="0" xfId="0" applyFont="1" applyFill="1" applyBorder="1" applyAlignment="1">
      <alignment horizontal="left" vertical="center" wrapText="1"/>
    </xf>
    <xf numFmtId="49" fontId="25" fillId="0" borderId="8" xfId="3" quotePrefix="1" applyNumberFormat="1" applyFont="1" applyFill="1" applyBorder="1" applyAlignment="1">
      <alignment horizontal="center" vertical="center" wrapText="1"/>
    </xf>
    <xf numFmtId="49" fontId="25" fillId="0" borderId="3" xfId="3" quotePrefix="1" applyNumberFormat="1" applyFont="1" applyFill="1" applyBorder="1" applyAlignment="1">
      <alignment horizontal="center" vertical="center" wrapText="1"/>
    </xf>
    <xf numFmtId="49" fontId="25" fillId="0" borderId="4" xfId="3" quotePrefix="1" applyNumberFormat="1" applyFont="1" applyFill="1" applyBorder="1" applyAlignment="1">
      <alignment horizontal="center" vertical="center" wrapText="1"/>
    </xf>
    <xf numFmtId="0" fontId="9" fillId="0" borderId="0" xfId="0" applyFont="1" applyBorder="1" applyAlignment="1">
      <alignment horizontal="center"/>
    </xf>
    <xf numFmtId="166" fontId="17" fillId="0" borderId="5" xfId="3" applyNumberFormat="1" applyFont="1" applyFill="1" applyBorder="1" applyAlignment="1">
      <alignment horizontal="center" vertical="center" wrapText="1"/>
    </xf>
    <xf numFmtId="166" fontId="15" fillId="0" borderId="5" xfId="3" applyNumberFormat="1" applyFont="1" applyFill="1" applyBorder="1" applyAlignment="1">
      <alignment horizontal="center" vertical="center" wrapText="1"/>
    </xf>
    <xf numFmtId="166" fontId="15" fillId="0" borderId="2" xfId="3" applyNumberFormat="1" applyFont="1" applyFill="1" applyBorder="1" applyAlignment="1">
      <alignment horizontal="center" vertical="center" wrapText="1"/>
    </xf>
    <xf numFmtId="166" fontId="15" fillId="0" borderId="3" xfId="3" applyNumberFormat="1" applyFont="1" applyFill="1" applyBorder="1" applyAlignment="1">
      <alignment horizontal="center" vertical="center" wrapText="1"/>
    </xf>
    <xf numFmtId="166" fontId="15" fillId="0" borderId="4" xfId="3" applyNumberFormat="1" applyFont="1" applyFill="1" applyBorder="1" applyAlignment="1">
      <alignment horizontal="center" vertical="center" wrapText="1"/>
    </xf>
    <xf numFmtId="166" fontId="16" fillId="0" borderId="1" xfId="3" applyNumberFormat="1" applyFont="1" applyFill="1" applyBorder="1" applyAlignment="1">
      <alignment horizontal="right" vertical="center" wrapText="1"/>
    </xf>
  </cellXfs>
  <cellStyles count="4">
    <cellStyle name="Comma" xfId="3" builtinId="3"/>
    <cellStyle name="Comma [0]" xfId="1" builtinId="6"/>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topLeftCell="A30" workbookViewId="0">
      <selection activeCell="H38" sqref="H38"/>
    </sheetView>
  </sheetViews>
  <sheetFormatPr defaultRowHeight="14.25"/>
  <cols>
    <col min="1" max="1" width="8.875" style="1"/>
    <col min="2" max="2" width="41.375" customWidth="1"/>
    <col min="3" max="3" width="13.625" customWidth="1"/>
    <col min="4" max="4" width="19.5" customWidth="1"/>
    <col min="5" max="5" width="16.125" customWidth="1"/>
    <col min="6" max="6" width="16.625" customWidth="1"/>
    <col min="7" max="7" width="18.5" customWidth="1"/>
    <col min="8" max="8" width="20.75" customWidth="1"/>
    <col min="9" max="10" width="15.5" customWidth="1"/>
    <col min="11" max="11" width="30.25" customWidth="1"/>
    <col min="12" max="12" width="21.625" customWidth="1"/>
    <col min="13" max="13" width="14.25" customWidth="1"/>
    <col min="14" max="14" width="13" customWidth="1"/>
    <col min="15" max="15" width="14.125" customWidth="1"/>
  </cols>
  <sheetData>
    <row r="1" spans="1:18" hidden="1"/>
    <row r="2" spans="1:18" ht="15" hidden="1">
      <c r="A2" s="14"/>
      <c r="B2" s="2"/>
      <c r="C2" s="2"/>
      <c r="D2" s="2"/>
      <c r="E2" s="217" t="s">
        <v>4</v>
      </c>
      <c r="F2" s="217"/>
      <c r="G2" s="217"/>
      <c r="H2" s="217"/>
      <c r="I2" s="217"/>
      <c r="J2" s="217"/>
      <c r="K2" s="217"/>
      <c r="L2" s="217"/>
      <c r="M2" s="217"/>
      <c r="N2" s="217" t="s">
        <v>5</v>
      </c>
      <c r="O2" s="217"/>
      <c r="P2" s="217"/>
      <c r="Q2" s="217"/>
      <c r="R2" s="2"/>
    </row>
    <row r="3" spans="1:18" ht="15" hidden="1">
      <c r="A3" s="14" t="s">
        <v>0</v>
      </c>
      <c r="B3" s="2" t="s">
        <v>11</v>
      </c>
      <c r="C3" s="2"/>
      <c r="D3" s="2"/>
      <c r="E3" s="2" t="s">
        <v>1</v>
      </c>
      <c r="F3" s="2"/>
      <c r="G3" s="2"/>
      <c r="H3" s="2"/>
      <c r="I3" s="2"/>
      <c r="J3" s="2"/>
      <c r="K3" s="2" t="s">
        <v>2</v>
      </c>
      <c r="L3" s="2" t="s">
        <v>3</v>
      </c>
      <c r="M3" s="2" t="s">
        <v>9</v>
      </c>
      <c r="N3" s="2" t="s">
        <v>6</v>
      </c>
      <c r="O3" s="2" t="s">
        <v>7</v>
      </c>
      <c r="P3" s="2" t="s">
        <v>8</v>
      </c>
      <c r="Q3" s="2" t="s">
        <v>9</v>
      </c>
      <c r="R3" s="2" t="s">
        <v>10</v>
      </c>
    </row>
    <row r="4" spans="1:18" ht="15" hidden="1">
      <c r="A4" s="14">
        <v>1</v>
      </c>
      <c r="B4" s="2" t="s">
        <v>12</v>
      </c>
      <c r="C4" s="2"/>
      <c r="D4" s="2"/>
      <c r="E4" s="2"/>
      <c r="F4" s="2"/>
      <c r="G4" s="2"/>
      <c r="H4" s="2"/>
      <c r="I4" s="2"/>
      <c r="J4" s="2"/>
      <c r="K4" s="2"/>
      <c r="L4" s="2"/>
      <c r="M4" s="2"/>
      <c r="N4" s="2"/>
      <c r="O4" s="2"/>
      <c r="P4" s="2"/>
      <c r="Q4" s="2"/>
      <c r="R4" s="2"/>
    </row>
    <row r="5" spans="1:18" ht="15" hidden="1">
      <c r="A5" s="3" t="s">
        <v>13</v>
      </c>
      <c r="B5" s="2" t="s">
        <v>14</v>
      </c>
      <c r="C5" s="2"/>
      <c r="D5" s="2"/>
      <c r="E5" s="4"/>
      <c r="F5" s="4"/>
      <c r="G5" s="4"/>
      <c r="H5" s="4"/>
      <c r="I5" s="4"/>
      <c r="J5" s="4"/>
      <c r="K5" s="4"/>
      <c r="L5" s="4">
        <v>32000000</v>
      </c>
      <c r="M5" s="2"/>
      <c r="N5" s="2"/>
      <c r="O5" s="2"/>
      <c r="P5" s="2"/>
      <c r="Q5" s="2"/>
      <c r="R5" s="2"/>
    </row>
    <row r="6" spans="1:18" ht="15" hidden="1">
      <c r="A6" s="3" t="s">
        <v>13</v>
      </c>
      <c r="B6" s="2" t="s">
        <v>15</v>
      </c>
      <c r="C6" s="2"/>
      <c r="D6" s="2"/>
      <c r="E6" s="4"/>
      <c r="F6" s="4"/>
      <c r="G6" s="4"/>
      <c r="H6" s="4"/>
      <c r="I6" s="4"/>
      <c r="J6" s="4"/>
      <c r="K6" s="4"/>
      <c r="L6" s="4">
        <v>25000000</v>
      </c>
      <c r="M6" s="2"/>
      <c r="N6" s="2"/>
      <c r="O6" s="2"/>
      <c r="P6" s="2"/>
      <c r="Q6" s="2"/>
      <c r="R6" s="2"/>
    </row>
    <row r="7" spans="1:18" ht="15" hidden="1">
      <c r="A7" s="3" t="s">
        <v>13</v>
      </c>
      <c r="B7" s="2" t="s">
        <v>16</v>
      </c>
      <c r="C7" s="2"/>
      <c r="D7" s="2"/>
      <c r="E7" s="4"/>
      <c r="F7" s="4"/>
      <c r="G7" s="4"/>
      <c r="H7" s="4"/>
      <c r="I7" s="4"/>
      <c r="J7" s="4"/>
      <c r="K7" s="4"/>
      <c r="L7" s="4" t="s">
        <v>17</v>
      </c>
      <c r="M7" s="2"/>
      <c r="N7" s="2"/>
      <c r="O7" s="2"/>
      <c r="P7" s="2"/>
      <c r="Q7" s="2"/>
      <c r="R7" s="2"/>
    </row>
    <row r="8" spans="1:18" ht="15" hidden="1">
      <c r="A8" s="14">
        <v>5</v>
      </c>
      <c r="B8" s="2"/>
      <c r="C8" s="2"/>
      <c r="D8" s="2"/>
      <c r="E8" s="4"/>
      <c r="F8" s="4"/>
      <c r="G8" s="4"/>
      <c r="H8" s="4"/>
      <c r="I8" s="4"/>
      <c r="J8" s="4"/>
      <c r="K8" s="4"/>
      <c r="L8" s="4"/>
      <c r="M8" s="2"/>
      <c r="N8" s="2"/>
      <c r="O8" s="2"/>
      <c r="P8" s="2"/>
      <c r="Q8" s="2"/>
      <c r="R8" s="2"/>
    </row>
    <row r="9" spans="1:18" ht="15" hidden="1">
      <c r="A9" s="14">
        <v>6</v>
      </c>
      <c r="B9" s="2"/>
      <c r="C9" s="2"/>
      <c r="D9" s="2"/>
      <c r="E9" s="4"/>
      <c r="F9" s="4"/>
      <c r="G9" s="4"/>
      <c r="H9" s="4"/>
      <c r="I9" s="4"/>
      <c r="J9" s="4"/>
      <c r="K9" s="4"/>
      <c r="L9" s="4"/>
      <c r="M9" s="2"/>
      <c r="N9" s="2"/>
      <c r="O9" s="2"/>
      <c r="P9" s="2"/>
      <c r="Q9" s="2"/>
      <c r="R9" s="2"/>
    </row>
    <row r="10" spans="1:18" ht="15" hidden="1">
      <c r="A10" s="14">
        <v>7</v>
      </c>
      <c r="B10" s="2"/>
      <c r="C10" s="2"/>
      <c r="D10" s="2"/>
      <c r="E10" s="4"/>
      <c r="F10" s="4"/>
      <c r="G10" s="4"/>
      <c r="H10" s="4"/>
      <c r="I10" s="4"/>
      <c r="J10" s="4"/>
      <c r="K10" s="4"/>
      <c r="L10" s="4"/>
      <c r="M10" s="2"/>
      <c r="N10" s="2"/>
      <c r="O10" s="2"/>
      <c r="P10" s="2"/>
      <c r="Q10" s="2"/>
      <c r="R10" s="2"/>
    </row>
    <row r="11" spans="1:18" ht="15" hidden="1">
      <c r="A11" s="14">
        <v>8</v>
      </c>
      <c r="B11" s="2"/>
      <c r="C11" s="2"/>
      <c r="D11" s="2"/>
      <c r="E11" s="4"/>
      <c r="F11" s="4"/>
      <c r="G11" s="4"/>
      <c r="H11" s="4"/>
      <c r="I11" s="4"/>
      <c r="J11" s="4"/>
      <c r="K11" s="4"/>
      <c r="L11" s="4"/>
      <c r="M11" s="2"/>
      <c r="N11" s="2"/>
      <c r="O11" s="2"/>
      <c r="P11" s="2"/>
      <c r="Q11" s="2"/>
      <c r="R11" s="2"/>
    </row>
    <row r="12" spans="1:18" ht="15" hidden="1">
      <c r="A12" s="14">
        <v>9</v>
      </c>
      <c r="B12" s="2"/>
      <c r="C12" s="2"/>
      <c r="D12" s="2"/>
      <c r="E12" s="4"/>
      <c r="F12" s="4"/>
      <c r="G12" s="4"/>
      <c r="H12" s="4"/>
      <c r="I12" s="4"/>
      <c r="J12" s="4"/>
      <c r="K12" s="4"/>
      <c r="L12" s="4"/>
      <c r="M12" s="2"/>
      <c r="N12" s="2"/>
      <c r="O12" s="2"/>
      <c r="P12" s="2"/>
      <c r="Q12" s="2"/>
      <c r="R12" s="2"/>
    </row>
    <row r="13" spans="1:18" ht="15" hidden="1">
      <c r="A13" s="14">
        <v>10</v>
      </c>
      <c r="B13" s="2"/>
      <c r="C13" s="2"/>
      <c r="D13" s="2"/>
      <c r="E13" s="4"/>
      <c r="F13" s="4"/>
      <c r="G13" s="4"/>
      <c r="H13" s="4"/>
      <c r="I13" s="4"/>
      <c r="J13" s="4"/>
      <c r="K13" s="4"/>
      <c r="L13" s="4"/>
      <c r="M13" s="2"/>
      <c r="N13" s="2"/>
      <c r="O13" s="2"/>
      <c r="P13" s="2"/>
      <c r="Q13" s="2"/>
      <c r="R13" s="2"/>
    </row>
    <row r="14" spans="1:18" ht="15" hidden="1">
      <c r="A14" s="14">
        <v>11</v>
      </c>
      <c r="B14" s="2"/>
      <c r="C14" s="2"/>
      <c r="D14" s="2"/>
      <c r="E14" s="4"/>
      <c r="F14" s="4"/>
      <c r="G14" s="4"/>
      <c r="H14" s="4"/>
      <c r="I14" s="4"/>
      <c r="J14" s="4"/>
      <c r="K14" s="4"/>
      <c r="L14" s="4"/>
      <c r="M14" s="2"/>
      <c r="N14" s="2"/>
      <c r="O14" s="2"/>
      <c r="P14" s="2"/>
      <c r="Q14" s="2"/>
      <c r="R14" s="2"/>
    </row>
    <row r="15" spans="1:18" ht="15" hidden="1">
      <c r="A15" s="14">
        <v>12</v>
      </c>
      <c r="B15" s="2"/>
      <c r="C15" s="2"/>
      <c r="D15" s="2"/>
      <c r="E15" s="4"/>
      <c r="F15" s="4"/>
      <c r="G15" s="4"/>
      <c r="H15" s="4"/>
      <c r="I15" s="4"/>
      <c r="J15" s="4"/>
      <c r="K15" s="4"/>
      <c r="L15" s="4"/>
      <c r="M15" s="2"/>
      <c r="N15" s="2"/>
      <c r="O15" s="2"/>
      <c r="P15" s="2"/>
      <c r="Q15" s="2"/>
      <c r="R15" s="2"/>
    </row>
    <row r="16" spans="1:18" ht="15" hidden="1">
      <c r="A16" s="14">
        <v>13</v>
      </c>
      <c r="B16" s="2"/>
      <c r="C16" s="2"/>
      <c r="D16" s="2"/>
      <c r="E16" s="4"/>
      <c r="F16" s="4"/>
      <c r="G16" s="4"/>
      <c r="H16" s="4"/>
      <c r="I16" s="4"/>
      <c r="J16" s="4"/>
      <c r="K16" s="4"/>
      <c r="L16" s="4"/>
      <c r="M16" s="2"/>
      <c r="N16" s="2"/>
      <c r="O16" s="2"/>
      <c r="P16" s="2"/>
      <c r="Q16" s="2"/>
      <c r="R16" s="2"/>
    </row>
    <row r="17" spans="1:18" ht="15" hidden="1">
      <c r="A17" s="14">
        <v>14</v>
      </c>
      <c r="B17" s="2"/>
      <c r="C17" s="2"/>
      <c r="D17" s="2"/>
      <c r="E17" s="2"/>
      <c r="F17" s="2"/>
      <c r="G17" s="2"/>
      <c r="H17" s="2"/>
      <c r="I17" s="2"/>
      <c r="J17" s="2"/>
      <c r="K17" s="2"/>
      <c r="L17" s="2"/>
      <c r="M17" s="2"/>
      <c r="N17" s="2"/>
      <c r="O17" s="2"/>
      <c r="P17" s="2"/>
      <c r="Q17" s="2"/>
      <c r="R17" s="2"/>
    </row>
    <row r="18" spans="1:18" hidden="1"/>
    <row r="19" spans="1:18">
      <c r="B19" t="s">
        <v>18</v>
      </c>
    </row>
    <row r="20" spans="1:18">
      <c r="B20" t="s">
        <v>19</v>
      </c>
    </row>
    <row r="23" spans="1:18" s="9" customFormat="1" ht="28.5">
      <c r="A23" s="10" t="s">
        <v>0</v>
      </c>
      <c r="B23" s="10" t="s">
        <v>44</v>
      </c>
      <c r="C23" s="10" t="s">
        <v>47</v>
      </c>
      <c r="D23" s="10" t="s">
        <v>51</v>
      </c>
      <c r="E23" s="10" t="s">
        <v>37</v>
      </c>
      <c r="F23" s="10" t="s">
        <v>53</v>
      </c>
      <c r="G23" s="10" t="s">
        <v>9</v>
      </c>
      <c r="H23" s="10" t="s">
        <v>42</v>
      </c>
      <c r="I23" s="10" t="s">
        <v>56</v>
      </c>
      <c r="J23" s="10" t="s">
        <v>43</v>
      </c>
      <c r="K23" s="10" t="s">
        <v>10</v>
      </c>
    </row>
    <row r="24" spans="1:18" s="8" customFormat="1" ht="28.5">
      <c r="A24" s="10">
        <v>1</v>
      </c>
      <c r="B24" s="13" t="s">
        <v>46</v>
      </c>
      <c r="C24" s="23">
        <v>1</v>
      </c>
      <c r="D24" s="24" t="s">
        <v>52</v>
      </c>
      <c r="E24" s="20">
        <v>70000000</v>
      </c>
      <c r="F24" s="20">
        <f>+E24*20%</f>
        <v>14000000</v>
      </c>
      <c r="G24" s="25">
        <v>0.8</v>
      </c>
      <c r="H24" s="26">
        <v>55000000</v>
      </c>
      <c r="I24" s="20">
        <f>+H24*20%</f>
        <v>11000000</v>
      </c>
      <c r="J24" s="27">
        <f>+H24/E24</f>
        <v>0.7857142857142857</v>
      </c>
      <c r="K24" s="13"/>
    </row>
    <row r="25" spans="1:18" s="8" customFormat="1" ht="28.5">
      <c r="A25" s="10">
        <v>2</v>
      </c>
      <c r="B25" s="13" t="s">
        <v>45</v>
      </c>
      <c r="C25" s="13">
        <v>0.3</v>
      </c>
      <c r="D25" s="28" t="s">
        <v>54</v>
      </c>
      <c r="E25" s="20"/>
      <c r="F25" s="20">
        <f>+E24*0.3*20%</f>
        <v>4200000</v>
      </c>
      <c r="G25" s="25">
        <v>0.8</v>
      </c>
      <c r="H25" s="26">
        <v>3300000</v>
      </c>
      <c r="I25" s="20">
        <f>+H25*20%</f>
        <v>660000</v>
      </c>
      <c r="J25" s="27"/>
      <c r="K25" s="13"/>
    </row>
    <row r="26" spans="1:18" s="17" customFormat="1" ht="28.5">
      <c r="A26" s="10">
        <v>3</v>
      </c>
      <c r="B26" s="13" t="s">
        <v>48</v>
      </c>
      <c r="C26" s="13">
        <v>0.8</v>
      </c>
      <c r="D26" s="28" t="s">
        <v>55</v>
      </c>
      <c r="E26" s="19"/>
      <c r="F26" s="20">
        <f>+E24*C26</f>
        <v>56000000</v>
      </c>
      <c r="G26" s="25">
        <v>0.8</v>
      </c>
      <c r="H26" s="26">
        <v>45000000</v>
      </c>
      <c r="I26" s="20">
        <f>+H26*20%</f>
        <v>9000000</v>
      </c>
      <c r="J26" s="16"/>
      <c r="K26" s="16"/>
    </row>
    <row r="27" spans="1:18" ht="15">
      <c r="A27" s="10">
        <v>4</v>
      </c>
      <c r="B27" s="13" t="s">
        <v>49</v>
      </c>
      <c r="C27" s="13">
        <v>0.4</v>
      </c>
      <c r="D27" s="13"/>
      <c r="E27" s="12"/>
      <c r="F27" s="20">
        <f>+E24*C27</f>
        <v>28000000</v>
      </c>
      <c r="G27" s="21">
        <v>0.8</v>
      </c>
      <c r="H27" s="26">
        <v>22000000</v>
      </c>
      <c r="I27" s="20">
        <f t="shared" ref="I27:I28" si="0">+H27*20%</f>
        <v>4400000</v>
      </c>
      <c r="J27" s="22"/>
      <c r="K27" s="11"/>
    </row>
    <row r="28" spans="1:18" ht="15">
      <c r="A28" s="10">
        <v>5</v>
      </c>
      <c r="B28" s="13" t="s">
        <v>50</v>
      </c>
      <c r="C28" s="13">
        <v>0.2</v>
      </c>
      <c r="D28" s="13"/>
      <c r="E28" s="12"/>
      <c r="F28" s="20">
        <f>+E24*C28</f>
        <v>14000000</v>
      </c>
      <c r="G28" s="21">
        <v>0.8</v>
      </c>
      <c r="H28" s="26">
        <f t="shared" ref="H28" si="1">+G28*F28</f>
        <v>11200000</v>
      </c>
      <c r="I28" s="20">
        <f t="shared" si="0"/>
        <v>2240000</v>
      </c>
      <c r="J28" s="22"/>
      <c r="K28" s="11"/>
    </row>
    <row r="29" spans="1:18" ht="15">
      <c r="A29" s="15"/>
      <c r="B29" s="6"/>
      <c r="C29" s="6"/>
      <c r="D29" s="6"/>
      <c r="E29" s="7"/>
      <c r="F29" s="7"/>
      <c r="G29" s="7"/>
      <c r="H29" s="7"/>
      <c r="I29" s="7"/>
      <c r="J29" s="7"/>
      <c r="K29" s="6"/>
    </row>
    <row r="30" spans="1:18">
      <c r="E30" s="5"/>
      <c r="F30" s="5"/>
      <c r="G30" s="5"/>
      <c r="H30" s="5"/>
      <c r="I30" s="5"/>
      <c r="J30" s="5"/>
    </row>
    <row r="31" spans="1:18" ht="18.600000000000001" customHeight="1">
      <c r="A31" s="30" t="s">
        <v>13</v>
      </c>
      <c r="B31" s="218" t="s">
        <v>57</v>
      </c>
      <c r="C31" s="218"/>
      <c r="D31" s="218"/>
      <c r="E31" s="218"/>
      <c r="F31" s="218"/>
      <c r="G31" s="5"/>
      <c r="H31" s="5"/>
      <c r="I31" s="5"/>
      <c r="J31" s="5"/>
    </row>
    <row r="32" spans="1:18">
      <c r="B32" s="29" t="s">
        <v>58</v>
      </c>
      <c r="E32" s="5"/>
      <c r="F32" s="5"/>
      <c r="G32" s="5"/>
      <c r="H32" s="5"/>
      <c r="I32" s="5"/>
      <c r="J32" s="5"/>
    </row>
    <row r="33" spans="1:11" ht="21.6" customHeight="1">
      <c r="A33" s="30" t="s">
        <v>13</v>
      </c>
      <c r="B33" s="218" t="s">
        <v>59</v>
      </c>
      <c r="C33" s="218"/>
      <c r="D33" s="218"/>
      <c r="E33" s="218"/>
      <c r="F33" s="218"/>
      <c r="G33" s="5"/>
      <c r="H33" s="5"/>
      <c r="I33" s="5"/>
      <c r="J33" s="5"/>
    </row>
    <row r="34" spans="1:11">
      <c r="A34" s="30" t="s">
        <v>13</v>
      </c>
      <c r="B34" t="s">
        <v>60</v>
      </c>
      <c r="E34" s="5"/>
      <c r="F34" s="5"/>
      <c r="G34" s="5"/>
      <c r="H34" s="5"/>
      <c r="I34" s="5"/>
      <c r="J34" s="5"/>
    </row>
    <row r="35" spans="1:11">
      <c r="E35" s="5"/>
      <c r="F35" s="5"/>
      <c r="G35" s="5"/>
      <c r="H35" s="5"/>
      <c r="I35" s="5"/>
      <c r="J35" s="5"/>
    </row>
    <row r="36" spans="1:11" ht="28.5">
      <c r="A36" s="10" t="s">
        <v>0</v>
      </c>
      <c r="B36" s="10" t="s">
        <v>44</v>
      </c>
      <c r="C36" s="10" t="s">
        <v>65</v>
      </c>
      <c r="D36" s="10" t="s">
        <v>37</v>
      </c>
      <c r="E36" s="10" t="s">
        <v>9</v>
      </c>
      <c r="F36" s="10" t="s">
        <v>42</v>
      </c>
      <c r="G36" s="10" t="s">
        <v>42</v>
      </c>
      <c r="H36" s="10" t="s">
        <v>56</v>
      </c>
      <c r="I36" s="10" t="s">
        <v>43</v>
      </c>
      <c r="J36" s="10" t="s">
        <v>10</v>
      </c>
      <c r="K36" s="10"/>
    </row>
    <row r="37" spans="1:11" s="32" customFormat="1" ht="15">
      <c r="A37" s="14" t="s">
        <v>36</v>
      </c>
      <c r="B37" s="31" t="s">
        <v>61</v>
      </c>
      <c r="C37" s="2"/>
      <c r="D37" s="2"/>
      <c r="E37" s="4"/>
      <c r="F37" s="4"/>
      <c r="G37" s="4"/>
      <c r="H37" s="4"/>
      <c r="I37" s="4"/>
      <c r="J37" s="4"/>
      <c r="K37" s="2"/>
    </row>
    <row r="38" spans="1:11" s="32" customFormat="1" ht="30">
      <c r="A38" s="14">
        <v>1</v>
      </c>
      <c r="B38" s="6" t="s">
        <v>64</v>
      </c>
      <c r="C38" s="2"/>
      <c r="D38" s="2"/>
      <c r="E38" s="4"/>
      <c r="F38" s="4"/>
      <c r="G38" s="4"/>
      <c r="H38" s="4"/>
      <c r="I38" s="4"/>
      <c r="J38" s="4"/>
      <c r="K38" s="2"/>
    </row>
    <row r="39" spans="1:11" s="32" customFormat="1" ht="15">
      <c r="A39" s="3" t="s">
        <v>13</v>
      </c>
      <c r="B39" s="2" t="s">
        <v>62</v>
      </c>
      <c r="C39" s="2" t="s">
        <v>66</v>
      </c>
      <c r="D39" s="4">
        <v>2000000</v>
      </c>
      <c r="E39" s="21">
        <v>0.8</v>
      </c>
      <c r="F39" s="34">
        <f>+E39*D39</f>
        <v>1600000</v>
      </c>
      <c r="G39" s="35">
        <f>+F39/D39</f>
        <v>0.8</v>
      </c>
      <c r="H39" s="2"/>
      <c r="I39" s="2"/>
      <c r="J39" s="2"/>
      <c r="K39" s="2"/>
    </row>
    <row r="40" spans="1:11" s="32" customFormat="1" ht="15">
      <c r="A40" s="3" t="s">
        <v>13</v>
      </c>
      <c r="B40" s="2" t="s">
        <v>63</v>
      </c>
      <c r="C40" s="2" t="s">
        <v>66</v>
      </c>
      <c r="D40" s="4">
        <v>700000</v>
      </c>
      <c r="E40" s="21">
        <v>0.8</v>
      </c>
      <c r="F40" s="34">
        <v>550000</v>
      </c>
      <c r="G40" s="35">
        <f t="shared" ref="G40:G43" si="2">+F40/D40</f>
        <v>0.7857142857142857</v>
      </c>
      <c r="H40" s="2"/>
      <c r="I40" s="2"/>
      <c r="J40" s="2"/>
      <c r="K40" s="2"/>
    </row>
    <row r="41" spans="1:11" s="32" customFormat="1" ht="15">
      <c r="A41" s="3" t="s">
        <v>13</v>
      </c>
      <c r="B41" s="2" t="s">
        <v>68</v>
      </c>
      <c r="C41" s="2" t="s">
        <v>67</v>
      </c>
      <c r="D41" s="4">
        <v>5000000</v>
      </c>
      <c r="E41" s="21">
        <v>0.8</v>
      </c>
      <c r="F41" s="34">
        <f t="shared" ref="F41:F42" si="3">+E41*D41</f>
        <v>4000000</v>
      </c>
      <c r="G41" s="35">
        <f t="shared" si="2"/>
        <v>0.8</v>
      </c>
      <c r="H41" s="2"/>
      <c r="I41" s="2"/>
      <c r="J41" s="2"/>
      <c r="K41" s="2"/>
    </row>
    <row r="42" spans="1:11" s="32" customFormat="1" ht="30">
      <c r="A42" s="3" t="s">
        <v>13</v>
      </c>
      <c r="B42" s="6" t="s">
        <v>69</v>
      </c>
      <c r="C42" s="2" t="s">
        <v>67</v>
      </c>
      <c r="D42" s="4">
        <v>3000000</v>
      </c>
      <c r="E42" s="21">
        <v>0.8</v>
      </c>
      <c r="F42" s="34">
        <f t="shared" si="3"/>
        <v>2400000</v>
      </c>
      <c r="G42" s="35">
        <f t="shared" si="2"/>
        <v>0.8</v>
      </c>
      <c r="H42" s="2"/>
      <c r="I42" s="2"/>
      <c r="J42" s="2"/>
      <c r="K42" s="2"/>
    </row>
    <row r="43" spans="1:11" s="32" customFormat="1" ht="15">
      <c r="A43" s="3" t="s">
        <v>13</v>
      </c>
      <c r="B43" s="2" t="s">
        <v>70</v>
      </c>
      <c r="C43" s="2"/>
      <c r="D43" s="4">
        <v>300000</v>
      </c>
      <c r="E43" s="21">
        <v>0.8</v>
      </c>
      <c r="F43" s="34">
        <v>250000</v>
      </c>
      <c r="G43" s="35">
        <f t="shared" si="2"/>
        <v>0.83333333333333337</v>
      </c>
      <c r="H43" s="2"/>
      <c r="I43" s="2"/>
      <c r="J43" s="2"/>
      <c r="K43" s="2"/>
    </row>
    <row r="44" spans="1:11" s="32" customFormat="1" ht="15">
      <c r="A44" s="14"/>
      <c r="B44" s="2"/>
      <c r="C44" s="2"/>
      <c r="D44" s="4"/>
      <c r="E44" s="4"/>
      <c r="F44" s="2"/>
      <c r="G44" s="2"/>
      <c r="H44" s="2"/>
      <c r="I44" s="2"/>
      <c r="J44" s="2"/>
      <c r="K44" s="2"/>
    </row>
    <row r="45" spans="1:11" s="32" customFormat="1" ht="15">
      <c r="A45" s="14"/>
      <c r="B45" s="2"/>
      <c r="C45" s="2"/>
      <c r="D45" s="2"/>
      <c r="E45" s="4"/>
      <c r="F45" s="2"/>
      <c r="G45" s="2"/>
      <c r="H45" s="2"/>
      <c r="I45" s="2"/>
      <c r="J45" s="2"/>
      <c r="K45" s="2"/>
    </row>
    <row r="46" spans="1:11" s="32" customFormat="1" ht="15">
      <c r="A46" s="14"/>
      <c r="B46" s="2"/>
      <c r="C46" s="2"/>
      <c r="D46" s="2"/>
      <c r="E46" s="4"/>
      <c r="F46" s="2"/>
      <c r="G46" s="2"/>
      <c r="H46" s="2"/>
      <c r="I46" s="2"/>
      <c r="J46" s="2"/>
      <c r="K46" s="2"/>
    </row>
    <row r="47" spans="1:11" s="32" customFormat="1" ht="15">
      <c r="A47" s="33"/>
    </row>
    <row r="48" spans="1:11" s="32" customFormat="1" ht="15">
      <c r="A48" s="33"/>
    </row>
  </sheetData>
  <mergeCells count="4">
    <mergeCell ref="E2:M2"/>
    <mergeCell ref="N2:Q2"/>
    <mergeCell ref="B31:F31"/>
    <mergeCell ref="B33:F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abSelected="1" topLeftCell="A22" zoomScale="118" zoomScaleNormal="118" workbookViewId="0">
      <pane xSplit="2" ySplit="4" topLeftCell="C110" activePane="bottomRight" state="frozen"/>
      <selection activeCell="A23" sqref="A23"/>
      <selection pane="topRight" activeCell="C23" sqref="C23"/>
      <selection pane="bottomLeft" activeCell="A26" sqref="A26"/>
      <selection pane="bottomRight" activeCell="H80" sqref="H80"/>
    </sheetView>
  </sheetViews>
  <sheetFormatPr defaultRowHeight="14.25"/>
  <cols>
    <col min="1" max="1" width="7.25" style="1" customWidth="1"/>
    <col min="2" max="2" width="36.375" customWidth="1"/>
    <col min="3" max="3" width="11.75" style="1" customWidth="1"/>
    <col min="4" max="4" width="15.625" style="39" customWidth="1"/>
    <col min="5" max="5" width="13.875" style="39" customWidth="1"/>
    <col min="6" max="6" width="11.375" style="106" customWidth="1"/>
    <col min="7" max="7" width="10.25" customWidth="1"/>
    <col min="8" max="8" width="25.125" style="117" customWidth="1"/>
    <col min="9" max="9" width="21.625" customWidth="1"/>
    <col min="10" max="10" width="14.25" customWidth="1"/>
    <col min="11" max="11" width="13" customWidth="1"/>
    <col min="12" max="12" width="14.125" customWidth="1"/>
  </cols>
  <sheetData>
    <row r="1" spans="1:15" hidden="1"/>
    <row r="2" spans="1:15" ht="15" hidden="1">
      <c r="A2" s="113"/>
      <c r="B2" s="2"/>
      <c r="C2" s="115"/>
      <c r="D2" s="40"/>
      <c r="E2" s="217" t="s">
        <v>4</v>
      </c>
      <c r="F2" s="217"/>
      <c r="G2" s="217"/>
      <c r="H2" s="217"/>
      <c r="I2" s="217"/>
      <c r="J2" s="217"/>
      <c r="K2" s="217" t="s">
        <v>5</v>
      </c>
      <c r="L2" s="217"/>
      <c r="M2" s="217"/>
      <c r="N2" s="217"/>
      <c r="O2" s="2"/>
    </row>
    <row r="3" spans="1:15" ht="15" hidden="1">
      <c r="A3" s="113" t="s">
        <v>0</v>
      </c>
      <c r="B3" s="2" t="s">
        <v>11</v>
      </c>
      <c r="C3" s="115"/>
      <c r="D3" s="40"/>
      <c r="E3" s="40" t="s">
        <v>1</v>
      </c>
      <c r="F3" s="107"/>
      <c r="G3" s="2"/>
      <c r="H3" s="118" t="s">
        <v>2</v>
      </c>
      <c r="I3" s="2" t="s">
        <v>3</v>
      </c>
      <c r="J3" s="2" t="s">
        <v>9</v>
      </c>
      <c r="K3" s="2" t="s">
        <v>6</v>
      </c>
      <c r="L3" s="2" t="s">
        <v>7</v>
      </c>
      <c r="M3" s="2" t="s">
        <v>8</v>
      </c>
      <c r="N3" s="2" t="s">
        <v>9</v>
      </c>
      <c r="O3" s="2" t="s">
        <v>10</v>
      </c>
    </row>
    <row r="4" spans="1:15" ht="15" hidden="1">
      <c r="A4" s="113">
        <v>1</v>
      </c>
      <c r="B4" s="2" t="s">
        <v>12</v>
      </c>
      <c r="C4" s="115"/>
      <c r="D4" s="40"/>
      <c r="E4" s="40"/>
      <c r="F4" s="107"/>
      <c r="G4" s="2"/>
      <c r="H4" s="118"/>
      <c r="I4" s="2"/>
      <c r="J4" s="2"/>
      <c r="K4" s="2"/>
      <c r="L4" s="2"/>
      <c r="M4" s="2"/>
      <c r="N4" s="2"/>
      <c r="O4" s="2"/>
    </row>
    <row r="5" spans="1:15" ht="15" hidden="1">
      <c r="A5" s="3" t="s">
        <v>13</v>
      </c>
      <c r="B5" s="2" t="s">
        <v>14</v>
      </c>
      <c r="C5" s="115"/>
      <c r="D5" s="40"/>
      <c r="E5" s="40"/>
      <c r="F5" s="108"/>
      <c r="G5" s="4"/>
      <c r="H5" s="118"/>
      <c r="I5" s="4">
        <v>32000000</v>
      </c>
      <c r="J5" s="2"/>
      <c r="K5" s="2"/>
      <c r="L5" s="2"/>
      <c r="M5" s="2"/>
      <c r="N5" s="2"/>
      <c r="O5" s="2"/>
    </row>
    <row r="6" spans="1:15" ht="15" hidden="1">
      <c r="A6" s="3" t="s">
        <v>13</v>
      </c>
      <c r="B6" s="2" t="s">
        <v>15</v>
      </c>
      <c r="C6" s="115"/>
      <c r="D6" s="40"/>
      <c r="E6" s="40"/>
      <c r="F6" s="108"/>
      <c r="G6" s="4"/>
      <c r="H6" s="118"/>
      <c r="I6" s="4">
        <v>25000000</v>
      </c>
      <c r="J6" s="2"/>
      <c r="K6" s="2"/>
      <c r="L6" s="2"/>
      <c r="M6" s="2"/>
      <c r="N6" s="2"/>
      <c r="O6" s="2"/>
    </row>
    <row r="7" spans="1:15" ht="15" hidden="1">
      <c r="A7" s="3" t="s">
        <v>13</v>
      </c>
      <c r="B7" s="2" t="s">
        <v>16</v>
      </c>
      <c r="C7" s="115"/>
      <c r="D7" s="40"/>
      <c r="E7" s="40"/>
      <c r="F7" s="108"/>
      <c r="G7" s="4"/>
      <c r="H7" s="118"/>
      <c r="I7" s="4" t="s">
        <v>17</v>
      </c>
      <c r="J7" s="2"/>
      <c r="K7" s="2"/>
      <c r="L7" s="2"/>
      <c r="M7" s="2"/>
      <c r="N7" s="2"/>
      <c r="O7" s="2"/>
    </row>
    <row r="8" spans="1:15" ht="15" hidden="1">
      <c r="A8" s="113">
        <v>5</v>
      </c>
      <c r="B8" s="2"/>
      <c r="C8" s="115"/>
      <c r="D8" s="40"/>
      <c r="E8" s="40"/>
      <c r="F8" s="108"/>
      <c r="G8" s="4"/>
      <c r="H8" s="118"/>
      <c r="I8" s="4"/>
      <c r="J8" s="2"/>
      <c r="K8" s="2"/>
      <c r="L8" s="2"/>
      <c r="M8" s="2"/>
      <c r="N8" s="2"/>
      <c r="O8" s="2"/>
    </row>
    <row r="9" spans="1:15" ht="15" hidden="1">
      <c r="A9" s="113">
        <v>6</v>
      </c>
      <c r="B9" s="2"/>
      <c r="C9" s="115"/>
      <c r="D9" s="40"/>
      <c r="E9" s="40"/>
      <c r="F9" s="108"/>
      <c r="G9" s="4"/>
      <c r="H9" s="118"/>
      <c r="I9" s="4"/>
      <c r="J9" s="2"/>
      <c r="K9" s="2"/>
      <c r="L9" s="2"/>
      <c r="M9" s="2"/>
      <c r="N9" s="2"/>
      <c r="O9" s="2"/>
    </row>
    <row r="10" spans="1:15" ht="15" hidden="1">
      <c r="A10" s="113">
        <v>7</v>
      </c>
      <c r="B10" s="2"/>
      <c r="C10" s="115"/>
      <c r="D10" s="40"/>
      <c r="E10" s="40"/>
      <c r="F10" s="108"/>
      <c r="G10" s="4"/>
      <c r="H10" s="118"/>
      <c r="I10" s="4"/>
      <c r="J10" s="2"/>
      <c r="K10" s="2"/>
      <c r="L10" s="2"/>
      <c r="M10" s="2"/>
      <c r="N10" s="2"/>
      <c r="O10" s="2"/>
    </row>
    <row r="11" spans="1:15" ht="15" hidden="1">
      <c r="A11" s="113">
        <v>8</v>
      </c>
      <c r="B11" s="2"/>
      <c r="C11" s="115"/>
      <c r="D11" s="40"/>
      <c r="E11" s="40"/>
      <c r="F11" s="108"/>
      <c r="G11" s="4"/>
      <c r="H11" s="118"/>
      <c r="I11" s="4"/>
      <c r="J11" s="2"/>
      <c r="K11" s="2"/>
      <c r="L11" s="2"/>
      <c r="M11" s="2"/>
      <c r="N11" s="2"/>
      <c r="O11" s="2"/>
    </row>
    <row r="12" spans="1:15" ht="15" hidden="1">
      <c r="A12" s="113">
        <v>9</v>
      </c>
      <c r="B12" s="2"/>
      <c r="C12" s="115"/>
      <c r="D12" s="40"/>
      <c r="E12" s="40"/>
      <c r="F12" s="108"/>
      <c r="G12" s="4"/>
      <c r="H12" s="118"/>
      <c r="I12" s="4"/>
      <c r="J12" s="2"/>
      <c r="K12" s="2"/>
      <c r="L12" s="2"/>
      <c r="M12" s="2"/>
      <c r="N12" s="2"/>
      <c r="O12" s="2"/>
    </row>
    <row r="13" spans="1:15" ht="15" hidden="1">
      <c r="A13" s="113">
        <v>10</v>
      </c>
      <c r="B13" s="2"/>
      <c r="C13" s="115"/>
      <c r="D13" s="40"/>
      <c r="E13" s="40"/>
      <c r="F13" s="108"/>
      <c r="G13" s="4"/>
      <c r="H13" s="118"/>
      <c r="I13" s="4"/>
      <c r="J13" s="2"/>
      <c r="K13" s="2"/>
      <c r="L13" s="2"/>
      <c r="M13" s="2"/>
      <c r="N13" s="2"/>
      <c r="O13" s="2"/>
    </row>
    <row r="14" spans="1:15" ht="15" hidden="1">
      <c r="A14" s="113">
        <v>11</v>
      </c>
      <c r="B14" s="2"/>
      <c r="C14" s="115"/>
      <c r="D14" s="40"/>
      <c r="E14" s="40"/>
      <c r="F14" s="108"/>
      <c r="G14" s="4"/>
      <c r="H14" s="118"/>
      <c r="I14" s="4"/>
      <c r="J14" s="2"/>
      <c r="K14" s="2"/>
      <c r="L14" s="2"/>
      <c r="M14" s="2"/>
      <c r="N14" s="2"/>
      <c r="O14" s="2"/>
    </row>
    <row r="15" spans="1:15" ht="15" hidden="1">
      <c r="A15" s="113">
        <v>12</v>
      </c>
      <c r="B15" s="2"/>
      <c r="C15" s="115"/>
      <c r="D15" s="40"/>
      <c r="E15" s="40"/>
      <c r="F15" s="108"/>
      <c r="G15" s="4"/>
      <c r="H15" s="118"/>
      <c r="I15" s="4"/>
      <c r="J15" s="2"/>
      <c r="K15" s="2"/>
      <c r="L15" s="2"/>
      <c r="M15" s="2"/>
      <c r="N15" s="2"/>
      <c r="O15" s="2"/>
    </row>
    <row r="16" spans="1:15" ht="15" hidden="1">
      <c r="A16" s="113">
        <v>13</v>
      </c>
      <c r="B16" s="2"/>
      <c r="C16" s="115"/>
      <c r="D16" s="40"/>
      <c r="E16" s="40"/>
      <c r="F16" s="108"/>
      <c r="G16" s="4"/>
      <c r="H16" s="118"/>
      <c r="I16" s="4"/>
      <c r="J16" s="2"/>
      <c r="K16" s="2"/>
      <c r="L16" s="2"/>
      <c r="M16" s="2"/>
      <c r="N16" s="2"/>
      <c r="O16" s="2"/>
    </row>
    <row r="17" spans="1:15" ht="15" hidden="1">
      <c r="A17" s="113">
        <v>14</v>
      </c>
      <c r="B17" s="2"/>
      <c r="C17" s="115"/>
      <c r="D17" s="40"/>
      <c r="E17" s="40"/>
      <c r="F17" s="107"/>
      <c r="G17" s="2"/>
      <c r="H17" s="118"/>
      <c r="I17" s="2"/>
      <c r="J17" s="2"/>
      <c r="K17" s="2"/>
      <c r="L17" s="2"/>
      <c r="M17" s="2"/>
      <c r="N17" s="2"/>
      <c r="O17" s="2"/>
    </row>
    <row r="18" spans="1:15" hidden="1"/>
    <row r="19" spans="1:15" hidden="1">
      <c r="B19" t="s">
        <v>18</v>
      </c>
    </row>
    <row r="20" spans="1:15" hidden="1">
      <c r="B20" t="s">
        <v>19</v>
      </c>
    </row>
    <row r="21" spans="1:15" hidden="1"/>
    <row r="22" spans="1:15" ht="21.6" customHeight="1"/>
    <row r="23" spans="1:15" ht="18.75">
      <c r="A23" s="222" t="s">
        <v>97</v>
      </c>
      <c r="B23" s="222"/>
      <c r="C23" s="222"/>
      <c r="D23" s="222"/>
      <c r="E23" s="222"/>
      <c r="F23" s="222"/>
      <c r="G23" s="222"/>
      <c r="H23" s="222"/>
    </row>
    <row r="24" spans="1:15" ht="15">
      <c r="A24" s="44"/>
      <c r="B24" s="36"/>
      <c r="C24" s="44"/>
      <c r="D24" s="41"/>
      <c r="E24" s="44"/>
      <c r="F24" s="109"/>
      <c r="G24" s="37"/>
      <c r="H24" s="50" t="s">
        <v>112</v>
      </c>
    </row>
    <row r="25" spans="1:15" s="9" customFormat="1" ht="71.25">
      <c r="A25" s="10" t="s">
        <v>0</v>
      </c>
      <c r="B25" s="10" t="s">
        <v>79</v>
      </c>
      <c r="C25" s="10" t="s">
        <v>80</v>
      </c>
      <c r="D25" s="42" t="s">
        <v>82</v>
      </c>
      <c r="E25" s="42" t="s">
        <v>81</v>
      </c>
      <c r="F25" s="110" t="s">
        <v>98</v>
      </c>
      <c r="G25" s="10" t="s">
        <v>125</v>
      </c>
      <c r="H25" s="42" t="s">
        <v>10</v>
      </c>
    </row>
    <row r="26" spans="1:15" s="9" customFormat="1" ht="15">
      <c r="A26" s="202"/>
      <c r="B26" s="202"/>
      <c r="C26" s="202"/>
      <c r="D26" s="203"/>
      <c r="E26" s="203"/>
      <c r="F26" s="204"/>
      <c r="G26" s="202"/>
      <c r="H26" s="203"/>
    </row>
    <row r="27" spans="1:15" s="8" customFormat="1" ht="42.75">
      <c r="A27" s="119" t="s">
        <v>128</v>
      </c>
      <c r="B27" s="121" t="s">
        <v>126</v>
      </c>
      <c r="C27" s="119"/>
      <c r="D27" s="122"/>
      <c r="E27" s="122"/>
      <c r="F27" s="123"/>
      <c r="G27" s="121"/>
      <c r="H27" s="120"/>
    </row>
    <row r="28" spans="1:15" s="8" customFormat="1" ht="28.5">
      <c r="A28" s="119">
        <v>1</v>
      </c>
      <c r="B28" s="121" t="s">
        <v>88</v>
      </c>
      <c r="C28" s="119"/>
      <c r="D28" s="122"/>
      <c r="E28" s="122"/>
      <c r="F28" s="123"/>
      <c r="G28" s="121"/>
      <c r="H28" s="194" t="s">
        <v>132</v>
      </c>
    </row>
    <row r="29" spans="1:15" s="18" customFormat="1" ht="30">
      <c r="A29" s="124" t="s">
        <v>89</v>
      </c>
      <c r="B29" s="125" t="s">
        <v>86</v>
      </c>
      <c r="C29" s="124" t="s">
        <v>83</v>
      </c>
      <c r="D29" s="126"/>
      <c r="E29" s="126"/>
      <c r="F29" s="127"/>
      <c r="G29" s="125"/>
      <c r="H29" s="195"/>
    </row>
    <row r="30" spans="1:15" s="8" customFormat="1" ht="15">
      <c r="A30" s="119"/>
      <c r="B30" s="128" t="s">
        <v>84</v>
      </c>
      <c r="C30" s="119"/>
      <c r="D30" s="129">
        <v>1200000</v>
      </c>
      <c r="E30" s="129"/>
      <c r="F30" s="123"/>
      <c r="G30" s="121"/>
      <c r="H30" s="120"/>
    </row>
    <row r="31" spans="1:15" s="8" customFormat="1" ht="15">
      <c r="A31" s="119"/>
      <c r="B31" s="130" t="s">
        <v>85</v>
      </c>
      <c r="C31" s="119"/>
      <c r="D31" s="129">
        <v>800000</v>
      </c>
      <c r="E31" s="129"/>
      <c r="F31" s="123"/>
      <c r="G31" s="121"/>
      <c r="H31" s="120"/>
    </row>
    <row r="32" spans="1:15" s="8" customFormat="1" ht="15">
      <c r="A32" s="119"/>
      <c r="B32" s="128" t="s">
        <v>26</v>
      </c>
      <c r="C32" s="119"/>
      <c r="D32" s="129">
        <v>300000</v>
      </c>
      <c r="E32" s="129"/>
      <c r="F32" s="123"/>
      <c r="G32" s="121"/>
      <c r="H32" s="120"/>
    </row>
    <row r="33" spans="1:8" s="8" customFormat="1" ht="15">
      <c r="A33" s="119"/>
      <c r="B33" s="130" t="s">
        <v>27</v>
      </c>
      <c r="C33" s="119"/>
      <c r="D33" s="129">
        <v>300000</v>
      </c>
      <c r="E33" s="129"/>
      <c r="F33" s="123"/>
      <c r="G33" s="121"/>
      <c r="H33" s="120"/>
    </row>
    <row r="34" spans="1:8" s="8" customFormat="1" ht="15">
      <c r="A34" s="119"/>
      <c r="B34" s="128" t="s">
        <v>87</v>
      </c>
      <c r="C34" s="119"/>
      <c r="D34" s="129">
        <v>200000</v>
      </c>
      <c r="E34" s="129"/>
      <c r="F34" s="123"/>
      <c r="G34" s="121"/>
      <c r="H34" s="120"/>
    </row>
    <row r="35" spans="1:8" s="18" customFormat="1" ht="45">
      <c r="A35" s="124" t="s">
        <v>90</v>
      </c>
      <c r="B35" s="125" t="s">
        <v>91</v>
      </c>
      <c r="C35" s="124" t="s">
        <v>92</v>
      </c>
      <c r="D35" s="126">
        <v>0</v>
      </c>
      <c r="E35" s="131"/>
      <c r="F35" s="127"/>
      <c r="G35" s="125"/>
      <c r="H35" s="195"/>
    </row>
    <row r="36" spans="1:8" s="8" customFormat="1" ht="15">
      <c r="A36" s="119"/>
      <c r="B36" s="128" t="s">
        <v>93</v>
      </c>
      <c r="C36" s="119"/>
      <c r="D36" s="129">
        <v>400000</v>
      </c>
      <c r="E36" s="129"/>
      <c r="F36" s="123"/>
      <c r="G36" s="121"/>
      <c r="H36" s="120"/>
    </row>
    <row r="37" spans="1:8" s="8" customFormat="1" ht="30">
      <c r="A37" s="119"/>
      <c r="B37" s="128" t="s">
        <v>94</v>
      </c>
      <c r="C37" s="119"/>
      <c r="D37" s="129">
        <v>550000</v>
      </c>
      <c r="E37" s="129"/>
      <c r="F37" s="123"/>
      <c r="G37" s="121"/>
      <c r="H37" s="120"/>
    </row>
    <row r="38" spans="1:8" s="18" customFormat="1" ht="30">
      <c r="A38" s="124" t="s">
        <v>96</v>
      </c>
      <c r="B38" s="125" t="s">
        <v>95</v>
      </c>
      <c r="C38" s="124"/>
      <c r="D38" s="126">
        <v>0</v>
      </c>
      <c r="E38" s="131"/>
      <c r="F38" s="127"/>
      <c r="G38" s="125"/>
      <c r="H38" s="196"/>
    </row>
    <row r="39" spans="1:8" s="8" customFormat="1" ht="15">
      <c r="A39" s="119"/>
      <c r="B39" s="128" t="s">
        <v>84</v>
      </c>
      <c r="C39" s="119"/>
      <c r="D39" s="129">
        <v>550000</v>
      </c>
      <c r="E39" s="129"/>
      <c r="F39" s="123"/>
      <c r="G39" s="121"/>
      <c r="H39" s="120"/>
    </row>
    <row r="40" spans="1:8" s="8" customFormat="1" ht="15">
      <c r="A40" s="119"/>
      <c r="B40" s="130" t="s">
        <v>85</v>
      </c>
      <c r="C40" s="119"/>
      <c r="D40" s="129">
        <v>400000</v>
      </c>
      <c r="E40" s="129"/>
      <c r="F40" s="123"/>
      <c r="G40" s="121"/>
      <c r="H40" s="120"/>
    </row>
    <row r="41" spans="1:8" s="8" customFormat="1" ht="29.25">
      <c r="A41" s="119">
        <v>2</v>
      </c>
      <c r="B41" s="132" t="s">
        <v>110</v>
      </c>
      <c r="C41" s="119"/>
      <c r="D41" s="129">
        <v>0</v>
      </c>
      <c r="E41" s="129"/>
      <c r="F41" s="123"/>
      <c r="G41" s="121"/>
      <c r="H41" s="194" t="s">
        <v>132</v>
      </c>
    </row>
    <row r="42" spans="1:8" s="18" customFormat="1" ht="15">
      <c r="A42" s="124" t="s">
        <v>89</v>
      </c>
      <c r="B42" s="133" t="s">
        <v>111</v>
      </c>
      <c r="C42" s="134" t="s">
        <v>83</v>
      </c>
      <c r="D42" s="135"/>
      <c r="E42" s="135"/>
      <c r="F42" s="127"/>
      <c r="G42" s="125"/>
      <c r="H42" s="195"/>
    </row>
    <row r="43" spans="1:8" s="8" customFormat="1" ht="15">
      <c r="A43" s="119"/>
      <c r="B43" s="130" t="s">
        <v>24</v>
      </c>
      <c r="C43" s="119"/>
      <c r="D43" s="129">
        <v>1400000</v>
      </c>
      <c r="E43" s="122"/>
      <c r="F43" s="123"/>
      <c r="G43" s="121"/>
      <c r="H43" s="120"/>
    </row>
    <row r="44" spans="1:8" s="8" customFormat="1" ht="15">
      <c r="A44" s="119"/>
      <c r="B44" s="130" t="s">
        <v>113</v>
      </c>
      <c r="C44" s="119"/>
      <c r="D44" s="129">
        <v>1200000</v>
      </c>
      <c r="E44" s="122"/>
      <c r="F44" s="123"/>
      <c r="G44" s="121"/>
      <c r="H44" s="120"/>
    </row>
    <row r="45" spans="1:8" s="8" customFormat="1" ht="15">
      <c r="A45" s="119"/>
      <c r="B45" s="128" t="s">
        <v>26</v>
      </c>
      <c r="C45" s="119"/>
      <c r="D45" s="129">
        <v>300000</v>
      </c>
      <c r="E45" s="122"/>
      <c r="F45" s="123"/>
      <c r="G45" s="121"/>
      <c r="H45" s="120"/>
    </row>
    <row r="46" spans="1:8" s="8" customFormat="1" ht="15">
      <c r="A46" s="119"/>
      <c r="B46" s="130" t="s">
        <v>27</v>
      </c>
      <c r="C46" s="119"/>
      <c r="D46" s="129">
        <v>300000</v>
      </c>
      <c r="E46" s="122"/>
      <c r="F46" s="123"/>
      <c r="G46" s="121"/>
      <c r="H46" s="120"/>
    </row>
    <row r="47" spans="1:8" s="8" customFormat="1" ht="15">
      <c r="A47" s="119"/>
      <c r="B47" s="128" t="s">
        <v>87</v>
      </c>
      <c r="C47" s="119"/>
      <c r="D47" s="129">
        <v>200000</v>
      </c>
      <c r="E47" s="122"/>
      <c r="F47" s="123"/>
      <c r="G47" s="121"/>
      <c r="H47" s="120"/>
    </row>
    <row r="48" spans="1:8" s="17" customFormat="1" ht="45">
      <c r="A48" s="136" t="s">
        <v>90</v>
      </c>
      <c r="B48" s="137" t="s">
        <v>91</v>
      </c>
      <c r="C48" s="136" t="s">
        <v>92</v>
      </c>
      <c r="D48" s="131"/>
      <c r="E48" s="138"/>
      <c r="F48" s="139"/>
      <c r="G48" s="137"/>
      <c r="H48" s="197"/>
    </row>
    <row r="49" spans="1:8" s="8" customFormat="1" ht="15">
      <c r="A49" s="119"/>
      <c r="B49" s="128" t="s">
        <v>93</v>
      </c>
      <c r="C49" s="119"/>
      <c r="D49" s="129">
        <v>550000</v>
      </c>
      <c r="E49" s="122"/>
      <c r="F49" s="123"/>
      <c r="G49" s="121"/>
      <c r="H49" s="120"/>
    </row>
    <row r="50" spans="1:8" s="8" customFormat="1" ht="30">
      <c r="A50" s="119"/>
      <c r="B50" s="128" t="s">
        <v>94</v>
      </c>
      <c r="C50" s="119"/>
      <c r="D50" s="129">
        <v>750000</v>
      </c>
      <c r="E50" s="122"/>
      <c r="F50" s="123"/>
      <c r="G50" s="121"/>
      <c r="H50" s="120"/>
    </row>
    <row r="51" spans="1:8" s="8" customFormat="1" ht="29.25">
      <c r="A51" s="119">
        <v>3</v>
      </c>
      <c r="B51" s="132" t="s">
        <v>114</v>
      </c>
      <c r="C51" s="119"/>
      <c r="D51" s="140"/>
      <c r="E51" s="122"/>
      <c r="F51" s="123"/>
      <c r="G51" s="121"/>
      <c r="H51" s="120" t="s">
        <v>132</v>
      </c>
    </row>
    <row r="52" spans="1:8" s="18" customFormat="1" ht="15">
      <c r="A52" s="124" t="s">
        <v>89</v>
      </c>
      <c r="B52" s="133" t="s">
        <v>115</v>
      </c>
      <c r="C52" s="134" t="s">
        <v>108</v>
      </c>
      <c r="D52" s="135"/>
      <c r="E52" s="126"/>
      <c r="F52" s="127"/>
      <c r="G52" s="125"/>
      <c r="H52" s="195"/>
    </row>
    <row r="53" spans="1:8" s="8" customFormat="1" ht="15">
      <c r="A53" s="119"/>
      <c r="B53" s="130" t="s">
        <v>24</v>
      </c>
      <c r="C53" s="119"/>
      <c r="D53" s="129">
        <v>1400000</v>
      </c>
      <c r="E53" s="122"/>
      <c r="F53" s="123"/>
      <c r="G53" s="121"/>
      <c r="H53" s="120"/>
    </row>
    <row r="54" spans="1:8" s="8" customFormat="1" ht="15">
      <c r="A54" s="119"/>
      <c r="B54" s="130" t="s">
        <v>113</v>
      </c>
      <c r="C54" s="119"/>
      <c r="D54" s="129">
        <v>1200000</v>
      </c>
      <c r="E54" s="122"/>
      <c r="F54" s="123"/>
      <c r="G54" s="121"/>
      <c r="H54" s="120"/>
    </row>
    <row r="55" spans="1:8" s="8" customFormat="1" ht="15">
      <c r="A55" s="119"/>
      <c r="B55" s="128" t="s">
        <v>26</v>
      </c>
      <c r="C55" s="119"/>
      <c r="D55" s="129">
        <v>300000</v>
      </c>
      <c r="E55" s="122"/>
      <c r="F55" s="123"/>
      <c r="G55" s="121"/>
      <c r="H55" s="120"/>
    </row>
    <row r="56" spans="1:8" s="8" customFormat="1" ht="15">
      <c r="A56" s="119"/>
      <c r="B56" s="130" t="s">
        <v>27</v>
      </c>
      <c r="C56" s="119"/>
      <c r="D56" s="129">
        <v>300000</v>
      </c>
      <c r="E56" s="122"/>
      <c r="F56" s="123"/>
      <c r="G56" s="121"/>
      <c r="H56" s="120"/>
    </row>
    <row r="57" spans="1:8" s="8" customFormat="1" ht="15">
      <c r="A57" s="119"/>
      <c r="B57" s="128" t="s">
        <v>87</v>
      </c>
      <c r="C57" s="119"/>
      <c r="D57" s="129">
        <v>200000</v>
      </c>
      <c r="E57" s="122"/>
      <c r="F57" s="123"/>
      <c r="G57" s="121"/>
      <c r="H57" s="120"/>
    </row>
    <row r="58" spans="1:8" s="18" customFormat="1" ht="45">
      <c r="A58" s="124" t="s">
        <v>90</v>
      </c>
      <c r="B58" s="125" t="s">
        <v>91</v>
      </c>
      <c r="C58" s="124" t="s">
        <v>92</v>
      </c>
      <c r="D58" s="131"/>
      <c r="E58" s="126"/>
      <c r="F58" s="127"/>
      <c r="G58" s="125"/>
      <c r="H58" s="195"/>
    </row>
    <row r="59" spans="1:8" s="8" customFormat="1" ht="15">
      <c r="A59" s="119"/>
      <c r="B59" s="128" t="s">
        <v>93</v>
      </c>
      <c r="C59" s="119"/>
      <c r="D59" s="129">
        <v>550000</v>
      </c>
      <c r="E59" s="122"/>
      <c r="F59" s="123"/>
      <c r="G59" s="121"/>
      <c r="H59" s="120"/>
    </row>
    <row r="60" spans="1:8" s="8" customFormat="1" ht="30">
      <c r="A60" s="119"/>
      <c r="B60" s="128" t="s">
        <v>94</v>
      </c>
      <c r="C60" s="119"/>
      <c r="D60" s="129">
        <v>750000</v>
      </c>
      <c r="E60" s="122"/>
      <c r="F60" s="123"/>
      <c r="G60" s="121"/>
      <c r="H60" s="120"/>
    </row>
    <row r="61" spans="1:8" s="207" customFormat="1" ht="85.5">
      <c r="A61" s="119">
        <v>4</v>
      </c>
      <c r="B61" s="206" t="s">
        <v>117</v>
      </c>
      <c r="C61" s="119"/>
      <c r="D61" s="140"/>
      <c r="E61" s="120" t="s">
        <v>136</v>
      </c>
      <c r="F61" s="123"/>
      <c r="G61" s="121"/>
      <c r="H61" s="194"/>
    </row>
    <row r="62" spans="1:8" s="8" customFormat="1" ht="15">
      <c r="A62" s="119"/>
      <c r="B62" s="130" t="s">
        <v>24</v>
      </c>
      <c r="C62" s="141" t="s">
        <v>120</v>
      </c>
      <c r="D62" s="129">
        <v>500000</v>
      </c>
      <c r="E62" s="129">
        <v>500000</v>
      </c>
      <c r="F62" s="129">
        <v>500000</v>
      </c>
      <c r="G62" s="121"/>
      <c r="H62" s="120"/>
    </row>
    <row r="63" spans="1:8" s="8" customFormat="1" ht="15">
      <c r="A63" s="119"/>
      <c r="B63" s="130" t="s">
        <v>118</v>
      </c>
      <c r="C63" s="141" t="s">
        <v>121</v>
      </c>
      <c r="D63" s="129">
        <v>200000</v>
      </c>
      <c r="E63" s="129">
        <v>200000</v>
      </c>
      <c r="F63" s="129">
        <v>200000</v>
      </c>
      <c r="G63" s="121"/>
      <c r="H63" s="120"/>
    </row>
    <row r="64" spans="1:8" s="8" customFormat="1" ht="15">
      <c r="A64" s="119"/>
      <c r="B64" s="130" t="s">
        <v>119</v>
      </c>
      <c r="C64" s="141" t="s">
        <v>121</v>
      </c>
      <c r="D64" s="129">
        <v>100000</v>
      </c>
      <c r="E64" s="129">
        <v>100000</v>
      </c>
      <c r="F64" s="129">
        <v>100000</v>
      </c>
      <c r="G64" s="121"/>
      <c r="H64" s="120"/>
    </row>
    <row r="65" spans="1:9" s="116" customFormat="1" ht="36">
      <c r="A65" s="142">
        <v>2</v>
      </c>
      <c r="B65" s="143" t="s">
        <v>99</v>
      </c>
      <c r="C65" s="142"/>
      <c r="D65" s="144"/>
      <c r="E65" s="144"/>
      <c r="F65" s="145"/>
      <c r="G65" s="143"/>
      <c r="H65" s="144" t="s">
        <v>133</v>
      </c>
    </row>
    <row r="66" spans="1:9" s="18" customFormat="1" ht="15">
      <c r="A66" s="146" t="s">
        <v>89</v>
      </c>
      <c r="B66" s="147" t="s">
        <v>23</v>
      </c>
      <c r="C66" s="148" t="s">
        <v>83</v>
      </c>
      <c r="D66" s="149"/>
      <c r="E66" s="149"/>
      <c r="F66" s="150"/>
      <c r="G66" s="147"/>
      <c r="H66" s="198"/>
    </row>
    <row r="67" spans="1:9" ht="15">
      <c r="A67" s="151" t="s">
        <v>22</v>
      </c>
      <c r="B67" s="152" t="s">
        <v>24</v>
      </c>
      <c r="C67" s="153"/>
      <c r="D67" s="129"/>
      <c r="E67" s="154">
        <v>1800000</v>
      </c>
      <c r="F67" s="155">
        <v>1500000</v>
      </c>
      <c r="G67" s="156">
        <f>+F67/E67</f>
        <v>0.83333333333333337</v>
      </c>
      <c r="H67" s="199"/>
    </row>
    <row r="68" spans="1:9" ht="15">
      <c r="A68" s="151" t="s">
        <v>22</v>
      </c>
      <c r="B68" s="152" t="s">
        <v>25</v>
      </c>
      <c r="C68" s="153"/>
      <c r="D68" s="129"/>
      <c r="E68" s="154">
        <v>1500000</v>
      </c>
      <c r="F68" s="155">
        <f>+E68*80%</f>
        <v>1200000</v>
      </c>
      <c r="G68" s="156">
        <f>+F68/E68</f>
        <v>0.8</v>
      </c>
      <c r="H68" s="199"/>
    </row>
    <row r="69" spans="1:9" ht="15">
      <c r="A69" s="151" t="s">
        <v>22</v>
      </c>
      <c r="B69" s="152" t="s">
        <v>26</v>
      </c>
      <c r="C69" s="153"/>
      <c r="D69" s="129"/>
      <c r="E69" s="154">
        <v>300000</v>
      </c>
      <c r="F69" s="155">
        <v>300000</v>
      </c>
      <c r="G69" s="156">
        <f>+F69/E69</f>
        <v>1</v>
      </c>
      <c r="H69" s="199"/>
    </row>
    <row r="70" spans="1:9" ht="15">
      <c r="A70" s="151" t="s">
        <v>22</v>
      </c>
      <c r="B70" s="152" t="s">
        <v>27</v>
      </c>
      <c r="C70" s="153"/>
      <c r="D70" s="129"/>
      <c r="E70" s="154">
        <v>300000</v>
      </c>
      <c r="F70" s="155">
        <v>300000</v>
      </c>
      <c r="G70" s="156">
        <f>+F70/E70</f>
        <v>1</v>
      </c>
      <c r="H70" s="199"/>
    </row>
    <row r="71" spans="1:9" ht="15">
      <c r="A71" s="151" t="s">
        <v>22</v>
      </c>
      <c r="B71" s="152" t="s">
        <v>28</v>
      </c>
      <c r="C71" s="153"/>
      <c r="D71" s="129"/>
      <c r="E71" s="154">
        <v>200000</v>
      </c>
      <c r="F71" s="155">
        <v>200000</v>
      </c>
      <c r="G71" s="156">
        <f>+F71/E71</f>
        <v>1</v>
      </c>
      <c r="H71" s="199"/>
    </row>
    <row r="72" spans="1:9" s="18" customFormat="1" ht="30">
      <c r="A72" s="146" t="s">
        <v>90</v>
      </c>
      <c r="B72" s="147" t="s">
        <v>91</v>
      </c>
      <c r="C72" s="148" t="s">
        <v>100</v>
      </c>
      <c r="D72" s="149"/>
      <c r="E72" s="149"/>
      <c r="F72" s="150"/>
      <c r="G72" s="157"/>
      <c r="H72" s="198"/>
    </row>
    <row r="73" spans="1:9" s="47" customFormat="1" ht="15">
      <c r="A73" s="209" t="s">
        <v>22</v>
      </c>
      <c r="B73" s="210" t="s">
        <v>29</v>
      </c>
      <c r="C73" s="211"/>
      <c r="D73" s="216"/>
      <c r="E73" s="212">
        <v>700000</v>
      </c>
      <c r="F73" s="213">
        <f>+E73*80%</f>
        <v>560000</v>
      </c>
      <c r="G73" s="214">
        <f>+F73/E73</f>
        <v>0.8</v>
      </c>
      <c r="H73" s="215"/>
    </row>
    <row r="74" spans="1:9" ht="15">
      <c r="A74" s="151" t="s">
        <v>22</v>
      </c>
      <c r="B74" s="152" t="s">
        <v>30</v>
      </c>
      <c r="C74" s="153"/>
      <c r="D74" s="129"/>
      <c r="E74" s="154">
        <v>1000000</v>
      </c>
      <c r="F74" s="155">
        <v>800000</v>
      </c>
      <c r="G74" s="156">
        <f>+F74/E74</f>
        <v>0.8</v>
      </c>
      <c r="H74" s="199"/>
    </row>
    <row r="75" spans="1:9" s="18" customFormat="1" ht="30">
      <c r="A75" s="146" t="s">
        <v>96</v>
      </c>
      <c r="B75" s="147" t="s">
        <v>31</v>
      </c>
      <c r="C75" s="148" t="s">
        <v>101</v>
      </c>
      <c r="D75" s="149"/>
      <c r="E75" s="149"/>
      <c r="F75" s="150"/>
      <c r="G75" s="157"/>
      <c r="H75" s="198"/>
    </row>
    <row r="76" spans="1:9" s="47" customFormat="1" ht="15">
      <c r="A76" s="209" t="s">
        <v>22</v>
      </c>
      <c r="B76" s="210" t="s">
        <v>24</v>
      </c>
      <c r="C76" s="211"/>
      <c r="D76" s="212"/>
      <c r="E76" s="212">
        <v>700000</v>
      </c>
      <c r="F76" s="213">
        <f>+E76*80%</f>
        <v>560000</v>
      </c>
      <c r="G76" s="214">
        <f>+F76/E76</f>
        <v>0.8</v>
      </c>
      <c r="H76" s="215"/>
    </row>
    <row r="77" spans="1:9" ht="15">
      <c r="A77" s="151" t="s">
        <v>22</v>
      </c>
      <c r="B77" s="152" t="s">
        <v>25</v>
      </c>
      <c r="C77" s="153"/>
      <c r="D77" s="154"/>
      <c r="E77" s="154">
        <v>500000</v>
      </c>
      <c r="F77" s="155">
        <v>400000</v>
      </c>
      <c r="G77" s="156">
        <f>+F77/E77</f>
        <v>0.8</v>
      </c>
      <c r="H77" s="199"/>
    </row>
    <row r="78" spans="1:9" ht="42.75">
      <c r="A78" s="158" t="s">
        <v>129</v>
      </c>
      <c r="B78" s="159" t="s">
        <v>127</v>
      </c>
      <c r="C78" s="153"/>
      <c r="D78" s="154"/>
      <c r="E78" s="154"/>
      <c r="F78" s="155"/>
      <c r="G78" s="156"/>
      <c r="H78" s="199"/>
    </row>
    <row r="79" spans="1:9" ht="15">
      <c r="A79" s="158" t="s">
        <v>36</v>
      </c>
      <c r="B79" s="159" t="s">
        <v>130</v>
      </c>
      <c r="C79" s="153"/>
      <c r="D79" s="154"/>
      <c r="E79" s="154"/>
      <c r="F79" s="155"/>
      <c r="G79" s="156"/>
      <c r="H79" s="199"/>
    </row>
    <row r="80" spans="1:9" s="8" customFormat="1" ht="42.75">
      <c r="A80" s="160">
        <v>1</v>
      </c>
      <c r="B80" s="159" t="s">
        <v>109</v>
      </c>
      <c r="C80" s="160"/>
      <c r="D80" s="161"/>
      <c r="E80" s="161"/>
      <c r="F80" s="162"/>
      <c r="G80" s="163"/>
      <c r="H80" s="199" t="s">
        <v>133</v>
      </c>
      <c r="I80" s="154"/>
    </row>
    <row r="81" spans="1:8" s="18" customFormat="1" ht="15">
      <c r="A81" s="146" t="s">
        <v>89</v>
      </c>
      <c r="B81" s="147" t="s">
        <v>21</v>
      </c>
      <c r="C81" s="148"/>
      <c r="D81" s="149"/>
      <c r="E81" s="149"/>
      <c r="F81" s="150"/>
      <c r="G81" s="157"/>
      <c r="H81" s="198"/>
    </row>
    <row r="82" spans="1:8" ht="15">
      <c r="A82" s="151" t="s">
        <v>22</v>
      </c>
      <c r="B82" s="152" t="s">
        <v>24</v>
      </c>
      <c r="C82" s="153"/>
      <c r="D82" s="129"/>
      <c r="E82" s="154">
        <v>1500000</v>
      </c>
      <c r="F82" s="155">
        <f t="shared" ref="F82:F83" si="0">+E82*80%</f>
        <v>1200000</v>
      </c>
      <c r="G82" s="156">
        <f>+F82/E82</f>
        <v>0.8</v>
      </c>
      <c r="H82" s="199"/>
    </row>
    <row r="83" spans="1:8" ht="15">
      <c r="A83" s="151" t="s">
        <v>22</v>
      </c>
      <c r="B83" s="152" t="s">
        <v>32</v>
      </c>
      <c r="C83" s="153"/>
      <c r="D83" s="129"/>
      <c r="E83" s="154">
        <v>1000000</v>
      </c>
      <c r="F83" s="155">
        <f t="shared" si="0"/>
        <v>800000</v>
      </c>
      <c r="G83" s="156">
        <f>+F83/E83</f>
        <v>0.8</v>
      </c>
      <c r="H83" s="199"/>
    </row>
    <row r="84" spans="1:8" ht="15">
      <c r="A84" s="151" t="s">
        <v>22</v>
      </c>
      <c r="B84" s="152" t="s">
        <v>26</v>
      </c>
      <c r="C84" s="153"/>
      <c r="D84" s="129"/>
      <c r="E84" s="154">
        <v>300000</v>
      </c>
      <c r="F84" s="155">
        <v>300000</v>
      </c>
      <c r="G84" s="156">
        <f>+F84/E84</f>
        <v>1</v>
      </c>
      <c r="H84" s="199"/>
    </row>
    <row r="85" spans="1:8" ht="15">
      <c r="A85" s="151" t="s">
        <v>22</v>
      </c>
      <c r="B85" s="152" t="s">
        <v>27</v>
      </c>
      <c r="C85" s="153"/>
      <c r="D85" s="129"/>
      <c r="E85" s="154">
        <v>300000</v>
      </c>
      <c r="F85" s="155">
        <v>300000</v>
      </c>
      <c r="G85" s="156">
        <f>+F85/E85</f>
        <v>1</v>
      </c>
      <c r="H85" s="199"/>
    </row>
    <row r="86" spans="1:8" ht="15">
      <c r="A86" s="151" t="s">
        <v>22</v>
      </c>
      <c r="B86" s="152" t="s">
        <v>28</v>
      </c>
      <c r="C86" s="153"/>
      <c r="D86" s="129"/>
      <c r="E86" s="154">
        <v>200000</v>
      </c>
      <c r="F86" s="155">
        <v>200000</v>
      </c>
      <c r="G86" s="156">
        <f>+F86/E86</f>
        <v>1</v>
      </c>
      <c r="H86" s="199"/>
    </row>
    <row r="87" spans="1:8" s="18" customFormat="1" ht="30">
      <c r="A87" s="146" t="s">
        <v>90</v>
      </c>
      <c r="B87" s="147" t="s">
        <v>104</v>
      </c>
      <c r="C87" s="148" t="s">
        <v>103</v>
      </c>
      <c r="D87" s="149"/>
      <c r="E87" s="149"/>
      <c r="F87" s="164"/>
      <c r="G87" s="157"/>
      <c r="H87" s="198"/>
    </row>
    <row r="88" spans="1:8" ht="15">
      <c r="A88" s="151" t="s">
        <v>22</v>
      </c>
      <c r="B88" s="152" t="s">
        <v>29</v>
      </c>
      <c r="C88" s="153"/>
      <c r="D88" s="154"/>
      <c r="E88" s="154">
        <v>500000</v>
      </c>
      <c r="F88" s="155">
        <v>400000</v>
      </c>
      <c r="G88" s="156">
        <f>+F88/E88</f>
        <v>0.8</v>
      </c>
      <c r="H88" s="199"/>
    </row>
    <row r="89" spans="1:8" s="47" customFormat="1" ht="15">
      <c r="A89" s="209" t="s">
        <v>22</v>
      </c>
      <c r="B89" s="210" t="s">
        <v>30</v>
      </c>
      <c r="C89" s="211"/>
      <c r="D89" s="212"/>
      <c r="E89" s="212">
        <v>700000</v>
      </c>
      <c r="F89" s="213">
        <f>+E89*80%</f>
        <v>560000</v>
      </c>
      <c r="G89" s="214">
        <f>+F89/E89</f>
        <v>0.8</v>
      </c>
      <c r="H89" s="215"/>
    </row>
    <row r="90" spans="1:8" s="8" customFormat="1" ht="28.5">
      <c r="A90" s="158">
        <v>2</v>
      </c>
      <c r="B90" s="159" t="s">
        <v>102</v>
      </c>
      <c r="C90" s="160"/>
      <c r="D90" s="144"/>
      <c r="E90" s="144"/>
      <c r="F90" s="165"/>
      <c r="G90" s="163"/>
      <c r="H90" s="199" t="s">
        <v>133</v>
      </c>
    </row>
    <row r="91" spans="1:8" s="17" customFormat="1" ht="63.75">
      <c r="A91" s="166" t="s">
        <v>89</v>
      </c>
      <c r="B91" s="167" t="s">
        <v>21</v>
      </c>
      <c r="C91" s="205" t="s">
        <v>105</v>
      </c>
      <c r="D91" s="168"/>
      <c r="E91" s="168"/>
      <c r="F91" s="169"/>
      <c r="G91" s="170"/>
      <c r="H91" s="200"/>
    </row>
    <row r="92" spans="1:8" ht="15">
      <c r="A92" s="151" t="s">
        <v>22</v>
      </c>
      <c r="B92" s="152" t="s">
        <v>24</v>
      </c>
      <c r="C92" s="153"/>
      <c r="D92" s="129"/>
      <c r="E92" s="154">
        <v>1800000</v>
      </c>
      <c r="F92" s="155">
        <v>1500000</v>
      </c>
      <c r="G92" s="156">
        <f>+F92/E92</f>
        <v>0.83333333333333337</v>
      </c>
      <c r="H92" s="199"/>
    </row>
    <row r="93" spans="1:8" ht="15">
      <c r="A93" s="151" t="s">
        <v>22</v>
      </c>
      <c r="B93" s="152" t="s">
        <v>32</v>
      </c>
      <c r="C93" s="153"/>
      <c r="D93" s="129"/>
      <c r="E93" s="154">
        <v>1500000</v>
      </c>
      <c r="F93" s="155">
        <v>1200000</v>
      </c>
      <c r="G93" s="156">
        <f>+F93/E93</f>
        <v>0.8</v>
      </c>
      <c r="H93" s="199"/>
    </row>
    <row r="94" spans="1:8" ht="15">
      <c r="A94" s="151" t="s">
        <v>22</v>
      </c>
      <c r="B94" s="152" t="s">
        <v>26</v>
      </c>
      <c r="C94" s="153"/>
      <c r="D94" s="129"/>
      <c r="E94" s="154">
        <v>300000</v>
      </c>
      <c r="F94" s="155">
        <v>300000</v>
      </c>
      <c r="G94" s="156">
        <f>+F94/E94</f>
        <v>1</v>
      </c>
      <c r="H94" s="199"/>
    </row>
    <row r="95" spans="1:8" ht="15">
      <c r="A95" s="151" t="s">
        <v>22</v>
      </c>
      <c r="B95" s="152" t="s">
        <v>27</v>
      </c>
      <c r="C95" s="153"/>
      <c r="D95" s="129"/>
      <c r="E95" s="154">
        <v>300000</v>
      </c>
      <c r="F95" s="155">
        <v>300000</v>
      </c>
      <c r="G95" s="156">
        <f>+F95/E95</f>
        <v>1</v>
      </c>
      <c r="H95" s="199"/>
    </row>
    <row r="96" spans="1:8" ht="15">
      <c r="A96" s="151" t="s">
        <v>22</v>
      </c>
      <c r="B96" s="152" t="s">
        <v>28</v>
      </c>
      <c r="C96" s="153"/>
      <c r="D96" s="129"/>
      <c r="E96" s="154">
        <v>200000</v>
      </c>
      <c r="F96" s="155">
        <v>200000</v>
      </c>
      <c r="G96" s="156">
        <f>+F96/E96</f>
        <v>1</v>
      </c>
      <c r="H96" s="199"/>
    </row>
    <row r="97" spans="1:8" s="18" customFormat="1" ht="30">
      <c r="A97" s="146" t="s">
        <v>90</v>
      </c>
      <c r="B97" s="147" t="s">
        <v>91</v>
      </c>
      <c r="C97" s="148" t="s">
        <v>103</v>
      </c>
      <c r="D97" s="149"/>
      <c r="E97" s="149"/>
      <c r="F97" s="164"/>
      <c r="G97" s="157"/>
      <c r="H97" s="198"/>
    </row>
    <row r="98" spans="1:8" s="47" customFormat="1" ht="15">
      <c r="A98" s="209" t="s">
        <v>22</v>
      </c>
      <c r="B98" s="210" t="s">
        <v>29</v>
      </c>
      <c r="C98" s="211"/>
      <c r="D98" s="212"/>
      <c r="E98" s="212">
        <v>700000</v>
      </c>
      <c r="F98" s="213">
        <f>+E98*80%</f>
        <v>560000</v>
      </c>
      <c r="G98" s="214">
        <f>+F98/E98</f>
        <v>0.8</v>
      </c>
      <c r="H98" s="215"/>
    </row>
    <row r="99" spans="1:8" ht="15">
      <c r="A99" s="151" t="s">
        <v>22</v>
      </c>
      <c r="B99" s="152" t="s">
        <v>30</v>
      </c>
      <c r="C99" s="153"/>
      <c r="D99" s="154"/>
      <c r="E99" s="154">
        <v>1000000</v>
      </c>
      <c r="F99" s="155">
        <v>800000</v>
      </c>
      <c r="G99" s="156">
        <f>+F99/E99</f>
        <v>0.8</v>
      </c>
      <c r="H99" s="199"/>
    </row>
    <row r="100" spans="1:8" s="8" customFormat="1" ht="42.75">
      <c r="A100" s="160">
        <v>3</v>
      </c>
      <c r="B100" s="159" t="s">
        <v>33</v>
      </c>
      <c r="C100" s="160"/>
      <c r="D100" s="171"/>
      <c r="E100" s="171"/>
      <c r="F100" s="165"/>
      <c r="G100" s="172"/>
      <c r="H100" s="199" t="s">
        <v>133</v>
      </c>
    </row>
    <row r="101" spans="1:8" s="18" customFormat="1" ht="15">
      <c r="A101" s="146" t="s">
        <v>89</v>
      </c>
      <c r="B101" s="147" t="s">
        <v>23</v>
      </c>
      <c r="C101" s="148" t="s">
        <v>83</v>
      </c>
      <c r="D101" s="149"/>
      <c r="E101" s="223" t="s">
        <v>135</v>
      </c>
      <c r="F101" s="165"/>
      <c r="G101" s="173"/>
      <c r="H101" s="198"/>
    </row>
    <row r="102" spans="1:8" ht="15">
      <c r="A102" s="151" t="s">
        <v>22</v>
      </c>
      <c r="B102" s="152" t="s">
        <v>24</v>
      </c>
      <c r="C102" s="153" t="s">
        <v>106</v>
      </c>
      <c r="D102" s="154"/>
      <c r="E102" s="223"/>
      <c r="F102" s="155"/>
      <c r="G102" s="174"/>
      <c r="H102" s="199"/>
    </row>
    <row r="103" spans="1:8" ht="15">
      <c r="A103" s="151" t="s">
        <v>22</v>
      </c>
      <c r="B103" s="152" t="s">
        <v>32</v>
      </c>
      <c r="C103" s="153" t="s">
        <v>106</v>
      </c>
      <c r="D103" s="154"/>
      <c r="E103" s="223"/>
      <c r="F103" s="155"/>
      <c r="G103" s="174"/>
      <c r="H103" s="199"/>
    </row>
    <row r="104" spans="1:8" ht="15">
      <c r="A104" s="151" t="s">
        <v>22</v>
      </c>
      <c r="B104" s="152" t="s">
        <v>26</v>
      </c>
      <c r="C104" s="153" t="s">
        <v>106</v>
      </c>
      <c r="D104" s="154"/>
      <c r="E104" s="223"/>
      <c r="F104" s="155"/>
      <c r="G104" s="174"/>
      <c r="H104" s="199"/>
    </row>
    <row r="105" spans="1:8" ht="15">
      <c r="A105" s="151" t="s">
        <v>22</v>
      </c>
      <c r="B105" s="152" t="s">
        <v>27</v>
      </c>
      <c r="C105" s="153" t="s">
        <v>106</v>
      </c>
      <c r="D105" s="154"/>
      <c r="E105" s="223"/>
      <c r="F105" s="155"/>
      <c r="G105" s="174"/>
      <c r="H105" s="199"/>
    </row>
    <row r="106" spans="1:8" s="18" customFormat="1" ht="30">
      <c r="A106" s="146" t="s">
        <v>90</v>
      </c>
      <c r="B106" s="147" t="s">
        <v>91</v>
      </c>
      <c r="C106" s="148" t="s">
        <v>103</v>
      </c>
      <c r="D106" s="149"/>
      <c r="E106" s="149"/>
      <c r="F106" s="164"/>
      <c r="G106" s="175"/>
      <c r="H106" s="198"/>
    </row>
    <row r="107" spans="1:8" ht="15">
      <c r="A107" s="151" t="s">
        <v>22</v>
      </c>
      <c r="B107" s="152" t="s">
        <v>107</v>
      </c>
      <c r="C107" s="153"/>
      <c r="D107" s="154"/>
      <c r="E107" s="154">
        <v>1000000</v>
      </c>
      <c r="F107" s="155">
        <v>800000</v>
      </c>
      <c r="G107" s="156">
        <f>+F107/E107</f>
        <v>0.8</v>
      </c>
      <c r="H107" s="199"/>
    </row>
    <row r="108" spans="1:8" s="46" customFormat="1" ht="51">
      <c r="A108" s="160">
        <v>4</v>
      </c>
      <c r="B108" s="159" t="s">
        <v>35</v>
      </c>
      <c r="C108" s="160" t="s">
        <v>116</v>
      </c>
      <c r="D108" s="171">
        <v>1200000</v>
      </c>
      <c r="E108" s="171">
        <v>1500000</v>
      </c>
      <c r="F108" s="155">
        <v>1200000</v>
      </c>
      <c r="G108" s="156">
        <f>+F108/E108</f>
        <v>0.8</v>
      </c>
      <c r="H108" s="161" t="s">
        <v>122</v>
      </c>
    </row>
    <row r="109" spans="1:8" s="46" customFormat="1" ht="29.25">
      <c r="A109" s="176" t="s">
        <v>38</v>
      </c>
      <c r="B109" s="177" t="s">
        <v>39</v>
      </c>
      <c r="C109" s="176"/>
      <c r="D109" s="178"/>
      <c r="E109" s="178"/>
      <c r="F109" s="179"/>
      <c r="G109" s="180"/>
      <c r="H109" s="201"/>
    </row>
    <row r="110" spans="1:8" s="46" customFormat="1" ht="15">
      <c r="A110" s="176"/>
      <c r="B110" s="177" t="s">
        <v>20</v>
      </c>
      <c r="C110" s="176"/>
      <c r="D110" s="178"/>
      <c r="E110" s="178"/>
      <c r="F110" s="179"/>
      <c r="G110" s="180"/>
      <c r="H110" s="201"/>
    </row>
    <row r="111" spans="1:8" s="47" customFormat="1" ht="15">
      <c r="A111" s="181" t="s">
        <v>13</v>
      </c>
      <c r="B111" s="182" t="s">
        <v>40</v>
      </c>
      <c r="C111" s="183" t="s">
        <v>108</v>
      </c>
      <c r="D111" s="184">
        <v>800000</v>
      </c>
      <c r="E111" s="184">
        <v>1000000</v>
      </c>
      <c r="F111" s="155">
        <f>+E111</f>
        <v>1000000</v>
      </c>
      <c r="G111" s="156">
        <f>+F111/E111</f>
        <v>1</v>
      </c>
      <c r="H111" s="224"/>
    </row>
    <row r="112" spans="1:8" s="47" customFormat="1" ht="15">
      <c r="A112" s="181" t="s">
        <v>13</v>
      </c>
      <c r="B112" s="182" t="s">
        <v>41</v>
      </c>
      <c r="C112" s="183" t="s">
        <v>108</v>
      </c>
      <c r="D112" s="184">
        <v>550000</v>
      </c>
      <c r="E112" s="184">
        <v>700000</v>
      </c>
      <c r="F112" s="155">
        <f t="shared" ref="F112:F114" si="1">+E112</f>
        <v>700000</v>
      </c>
      <c r="G112" s="156">
        <f>+F112/E112</f>
        <v>1</v>
      </c>
      <c r="H112" s="224"/>
    </row>
    <row r="113" spans="1:8" s="47" customFormat="1" ht="15">
      <c r="A113" s="181" t="s">
        <v>13</v>
      </c>
      <c r="B113" s="182" t="s">
        <v>27</v>
      </c>
      <c r="C113" s="183" t="s">
        <v>108</v>
      </c>
      <c r="D113" s="184">
        <v>300000</v>
      </c>
      <c r="E113" s="184">
        <v>300000</v>
      </c>
      <c r="F113" s="155">
        <f t="shared" si="1"/>
        <v>300000</v>
      </c>
      <c r="G113" s="156">
        <f>+F113/E113</f>
        <v>1</v>
      </c>
      <c r="H113" s="224"/>
    </row>
    <row r="114" spans="1:8" s="47" customFormat="1" ht="15">
      <c r="A114" s="181" t="s">
        <v>13</v>
      </c>
      <c r="B114" s="182" t="s">
        <v>28</v>
      </c>
      <c r="C114" s="183" t="s">
        <v>108</v>
      </c>
      <c r="D114" s="184">
        <v>200000</v>
      </c>
      <c r="E114" s="184">
        <v>200000</v>
      </c>
      <c r="F114" s="155">
        <f t="shared" si="1"/>
        <v>200000</v>
      </c>
      <c r="G114" s="156">
        <f>+F114/E114</f>
        <v>1</v>
      </c>
      <c r="H114" s="224"/>
    </row>
    <row r="115" spans="1:8" s="47" customFormat="1" ht="57">
      <c r="A115" s="158" t="s">
        <v>131</v>
      </c>
      <c r="B115" s="159" t="s">
        <v>71</v>
      </c>
      <c r="C115" s="160"/>
      <c r="D115" s="171"/>
      <c r="E115" s="185" t="s">
        <v>134</v>
      </c>
      <c r="F115" s="186"/>
      <c r="G115" s="187"/>
      <c r="H115" s="219" t="s">
        <v>137</v>
      </c>
    </row>
    <row r="116" spans="1:8" ht="15">
      <c r="A116" s="158" t="s">
        <v>13</v>
      </c>
      <c r="B116" s="152" t="s">
        <v>72</v>
      </c>
      <c r="C116" s="153" t="s">
        <v>123</v>
      </c>
      <c r="D116" s="154">
        <v>1600000</v>
      </c>
      <c r="E116" s="154">
        <v>2000000</v>
      </c>
      <c r="F116" s="155"/>
      <c r="G116" s="156"/>
      <c r="H116" s="220"/>
    </row>
    <row r="117" spans="1:8" ht="15">
      <c r="A117" s="158" t="s">
        <v>13</v>
      </c>
      <c r="B117" s="152" t="s">
        <v>73</v>
      </c>
      <c r="C117" s="153" t="s">
        <v>123</v>
      </c>
      <c r="D117" s="154">
        <v>500000</v>
      </c>
      <c r="E117" s="154">
        <v>700000</v>
      </c>
      <c r="F117" s="155"/>
      <c r="G117" s="156"/>
      <c r="H117" s="220"/>
    </row>
    <row r="118" spans="1:8" ht="15">
      <c r="A118" s="158" t="s">
        <v>13</v>
      </c>
      <c r="B118" s="152" t="s">
        <v>74</v>
      </c>
      <c r="C118" s="153" t="s">
        <v>124</v>
      </c>
      <c r="D118" s="154">
        <v>2000000</v>
      </c>
      <c r="E118" s="154">
        <v>5000000</v>
      </c>
      <c r="F118" s="155"/>
      <c r="G118" s="156"/>
      <c r="H118" s="220"/>
    </row>
    <row r="119" spans="1:8" ht="45">
      <c r="A119" s="158" t="s">
        <v>13</v>
      </c>
      <c r="B119" s="152" t="s">
        <v>75</v>
      </c>
      <c r="C119" s="153" t="s">
        <v>67</v>
      </c>
      <c r="D119" s="154">
        <v>1000000</v>
      </c>
      <c r="E119" s="154">
        <v>3000000</v>
      </c>
      <c r="F119" s="155"/>
      <c r="G119" s="156"/>
      <c r="H119" s="220"/>
    </row>
    <row r="120" spans="1:8" ht="41.25" customHeight="1">
      <c r="A120" s="188" t="s">
        <v>13</v>
      </c>
      <c r="B120" s="189" t="s">
        <v>76</v>
      </c>
      <c r="C120" s="190" t="s">
        <v>123</v>
      </c>
      <c r="D120" s="191">
        <v>300000</v>
      </c>
      <c r="E120" s="191">
        <v>300000</v>
      </c>
      <c r="F120" s="192"/>
      <c r="G120" s="193"/>
      <c r="H120" s="221"/>
    </row>
    <row r="121" spans="1:8">
      <c r="F121" s="112"/>
      <c r="G121" s="5"/>
    </row>
    <row r="122" spans="1:8" ht="15">
      <c r="B122" s="208"/>
      <c r="F122" s="112"/>
      <c r="G122" s="5"/>
    </row>
    <row r="123" spans="1:8">
      <c r="F123" s="112"/>
      <c r="G123" s="5"/>
    </row>
    <row r="124" spans="1:8">
      <c r="F124" s="112"/>
      <c r="G124" s="5"/>
    </row>
    <row r="125" spans="1:8">
      <c r="F125" s="112"/>
      <c r="G125" s="5"/>
    </row>
    <row r="126" spans="1:8">
      <c r="F126" s="112"/>
      <c r="G126" s="5"/>
    </row>
    <row r="127" spans="1:8">
      <c r="F127" s="112"/>
      <c r="G127" s="5"/>
    </row>
    <row r="128" spans="1:8">
      <c r="F128" s="112"/>
      <c r="G128" s="5"/>
    </row>
    <row r="129" spans="6:7">
      <c r="F129" s="112"/>
      <c r="G129" s="5"/>
    </row>
  </sheetData>
  <autoFilter ref="A26:O120"/>
  <mergeCells count="6">
    <mergeCell ref="H115:H120"/>
    <mergeCell ref="E2:J2"/>
    <mergeCell ref="K2:N2"/>
    <mergeCell ref="A23:H23"/>
    <mergeCell ref="E101:E105"/>
    <mergeCell ref="H111:H114"/>
  </mergeCells>
  <pageMargins left="0.25" right="0" top="0" bottom="0"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22" zoomScale="118" zoomScaleNormal="118" workbookViewId="0">
      <pane xSplit="2" ySplit="4" topLeftCell="E57" activePane="bottomRight" state="frozen"/>
      <selection activeCell="A23" sqref="A23"/>
      <selection pane="topRight" activeCell="C23" sqref="C23"/>
      <selection pane="bottomLeft" activeCell="A26" sqref="A26"/>
      <selection pane="bottomRight" activeCell="H28" sqref="H28"/>
    </sheetView>
  </sheetViews>
  <sheetFormatPr defaultRowHeight="14.25"/>
  <cols>
    <col min="1" max="1" width="7.25" style="1" customWidth="1"/>
    <col min="2" max="2" width="36.375" customWidth="1"/>
    <col min="3" max="3" width="11.75" customWidth="1"/>
    <col min="4" max="4" width="13.125" style="39" customWidth="1"/>
    <col min="5" max="5" width="13.875" style="39" customWidth="1"/>
    <col min="6" max="6" width="11.375" style="106" customWidth="1"/>
    <col min="7" max="7" width="11.75" customWidth="1"/>
    <col min="8" max="8" width="24.5" style="39" customWidth="1"/>
    <col min="9" max="9" width="21.625" customWidth="1"/>
    <col min="10" max="10" width="14.25" customWidth="1"/>
    <col min="11" max="11" width="13" customWidth="1"/>
    <col min="12" max="12" width="14.125" customWidth="1"/>
  </cols>
  <sheetData>
    <row r="1" spans="1:15" hidden="1"/>
    <row r="2" spans="1:15" ht="15" hidden="1">
      <c r="A2" s="14"/>
      <c r="B2" s="2"/>
      <c r="C2" s="2"/>
      <c r="D2" s="40"/>
      <c r="E2" s="217" t="s">
        <v>4</v>
      </c>
      <c r="F2" s="217"/>
      <c r="G2" s="217"/>
      <c r="H2" s="217"/>
      <c r="I2" s="217"/>
      <c r="J2" s="217"/>
      <c r="K2" s="217" t="s">
        <v>5</v>
      </c>
      <c r="L2" s="217"/>
      <c r="M2" s="217"/>
      <c r="N2" s="217"/>
      <c r="O2" s="2"/>
    </row>
    <row r="3" spans="1:15" ht="15" hidden="1">
      <c r="A3" s="14" t="s">
        <v>0</v>
      </c>
      <c r="B3" s="2" t="s">
        <v>11</v>
      </c>
      <c r="C3" s="2"/>
      <c r="D3" s="40"/>
      <c r="E3" s="40" t="s">
        <v>1</v>
      </c>
      <c r="F3" s="107"/>
      <c r="G3" s="2"/>
      <c r="H3" s="40" t="s">
        <v>2</v>
      </c>
      <c r="I3" s="2" t="s">
        <v>3</v>
      </c>
      <c r="J3" s="2" t="s">
        <v>9</v>
      </c>
      <c r="K3" s="2" t="s">
        <v>6</v>
      </c>
      <c r="L3" s="2" t="s">
        <v>7</v>
      </c>
      <c r="M3" s="2" t="s">
        <v>8</v>
      </c>
      <c r="N3" s="2" t="s">
        <v>9</v>
      </c>
      <c r="O3" s="2" t="s">
        <v>10</v>
      </c>
    </row>
    <row r="4" spans="1:15" ht="15" hidden="1">
      <c r="A4" s="14">
        <v>1</v>
      </c>
      <c r="B4" s="2" t="s">
        <v>12</v>
      </c>
      <c r="C4" s="2"/>
      <c r="D4" s="40"/>
      <c r="E4" s="40"/>
      <c r="F4" s="107"/>
      <c r="G4" s="2"/>
      <c r="H4" s="40"/>
      <c r="I4" s="2"/>
      <c r="J4" s="2"/>
      <c r="K4" s="2"/>
      <c r="L4" s="2"/>
      <c r="M4" s="2"/>
      <c r="N4" s="2"/>
      <c r="O4" s="2"/>
    </row>
    <row r="5" spans="1:15" ht="15" hidden="1">
      <c r="A5" s="3" t="s">
        <v>13</v>
      </c>
      <c r="B5" s="2" t="s">
        <v>14</v>
      </c>
      <c r="C5" s="2"/>
      <c r="D5" s="40"/>
      <c r="E5" s="40"/>
      <c r="F5" s="108"/>
      <c r="G5" s="4"/>
      <c r="H5" s="40"/>
      <c r="I5" s="4">
        <v>32000000</v>
      </c>
      <c r="J5" s="2"/>
      <c r="K5" s="2"/>
      <c r="L5" s="2"/>
      <c r="M5" s="2"/>
      <c r="N5" s="2"/>
      <c r="O5" s="2"/>
    </row>
    <row r="6" spans="1:15" ht="15" hidden="1">
      <c r="A6" s="3" t="s">
        <v>13</v>
      </c>
      <c r="B6" s="2" t="s">
        <v>15</v>
      </c>
      <c r="C6" s="2"/>
      <c r="D6" s="40"/>
      <c r="E6" s="40"/>
      <c r="F6" s="108"/>
      <c r="G6" s="4"/>
      <c r="H6" s="40"/>
      <c r="I6" s="4">
        <v>25000000</v>
      </c>
      <c r="J6" s="2"/>
      <c r="K6" s="2"/>
      <c r="L6" s="2"/>
      <c r="M6" s="2"/>
      <c r="N6" s="2"/>
      <c r="O6" s="2"/>
    </row>
    <row r="7" spans="1:15" ht="15" hidden="1">
      <c r="A7" s="3" t="s">
        <v>13</v>
      </c>
      <c r="B7" s="2" t="s">
        <v>16</v>
      </c>
      <c r="C7" s="2"/>
      <c r="D7" s="40"/>
      <c r="E7" s="40"/>
      <c r="F7" s="108"/>
      <c r="G7" s="4"/>
      <c r="H7" s="40"/>
      <c r="I7" s="4" t="s">
        <v>17</v>
      </c>
      <c r="J7" s="2"/>
      <c r="K7" s="2"/>
      <c r="L7" s="2"/>
      <c r="M7" s="2"/>
      <c r="N7" s="2"/>
      <c r="O7" s="2"/>
    </row>
    <row r="8" spans="1:15" ht="15" hidden="1">
      <c r="A8" s="14">
        <v>5</v>
      </c>
      <c r="B8" s="2"/>
      <c r="C8" s="2"/>
      <c r="D8" s="40"/>
      <c r="E8" s="40"/>
      <c r="F8" s="108"/>
      <c r="G8" s="4"/>
      <c r="H8" s="40"/>
      <c r="I8" s="4"/>
      <c r="J8" s="2"/>
      <c r="K8" s="2"/>
      <c r="L8" s="2"/>
      <c r="M8" s="2"/>
      <c r="N8" s="2"/>
      <c r="O8" s="2"/>
    </row>
    <row r="9" spans="1:15" ht="15" hidden="1">
      <c r="A9" s="14">
        <v>6</v>
      </c>
      <c r="B9" s="2"/>
      <c r="C9" s="2"/>
      <c r="D9" s="40"/>
      <c r="E9" s="40"/>
      <c r="F9" s="108"/>
      <c r="G9" s="4"/>
      <c r="H9" s="40"/>
      <c r="I9" s="4"/>
      <c r="J9" s="2"/>
      <c r="K9" s="2"/>
      <c r="L9" s="2"/>
      <c r="M9" s="2"/>
      <c r="N9" s="2"/>
      <c r="O9" s="2"/>
    </row>
    <row r="10" spans="1:15" ht="15" hidden="1">
      <c r="A10" s="14">
        <v>7</v>
      </c>
      <c r="B10" s="2"/>
      <c r="C10" s="2"/>
      <c r="D10" s="40"/>
      <c r="E10" s="40"/>
      <c r="F10" s="108"/>
      <c r="G10" s="4"/>
      <c r="H10" s="40"/>
      <c r="I10" s="4"/>
      <c r="J10" s="2"/>
      <c r="K10" s="2"/>
      <c r="L10" s="2"/>
      <c r="M10" s="2"/>
      <c r="N10" s="2"/>
      <c r="O10" s="2"/>
    </row>
    <row r="11" spans="1:15" ht="15" hidden="1">
      <c r="A11" s="14">
        <v>8</v>
      </c>
      <c r="B11" s="2"/>
      <c r="C11" s="2"/>
      <c r="D11" s="40"/>
      <c r="E11" s="40"/>
      <c r="F11" s="108"/>
      <c r="G11" s="4"/>
      <c r="H11" s="40"/>
      <c r="I11" s="4"/>
      <c r="J11" s="2"/>
      <c r="K11" s="2"/>
      <c r="L11" s="2"/>
      <c r="M11" s="2"/>
      <c r="N11" s="2"/>
      <c r="O11" s="2"/>
    </row>
    <row r="12" spans="1:15" ht="15" hidden="1">
      <c r="A12" s="14">
        <v>9</v>
      </c>
      <c r="B12" s="2"/>
      <c r="C12" s="2"/>
      <c r="D12" s="40"/>
      <c r="E12" s="40"/>
      <c r="F12" s="108"/>
      <c r="G12" s="4"/>
      <c r="H12" s="40"/>
      <c r="I12" s="4"/>
      <c r="J12" s="2"/>
      <c r="K12" s="2"/>
      <c r="L12" s="2"/>
      <c r="M12" s="2"/>
      <c r="N12" s="2"/>
      <c r="O12" s="2"/>
    </row>
    <row r="13" spans="1:15" ht="15" hidden="1">
      <c r="A13" s="14">
        <v>10</v>
      </c>
      <c r="B13" s="2"/>
      <c r="C13" s="2"/>
      <c r="D13" s="40"/>
      <c r="E13" s="40"/>
      <c r="F13" s="108"/>
      <c r="G13" s="4"/>
      <c r="H13" s="40"/>
      <c r="I13" s="4"/>
      <c r="J13" s="2"/>
      <c r="K13" s="2"/>
      <c r="L13" s="2"/>
      <c r="M13" s="2"/>
      <c r="N13" s="2"/>
      <c r="O13" s="2"/>
    </row>
    <row r="14" spans="1:15" ht="15" hidden="1">
      <c r="A14" s="14">
        <v>11</v>
      </c>
      <c r="B14" s="2"/>
      <c r="C14" s="2"/>
      <c r="D14" s="40"/>
      <c r="E14" s="40"/>
      <c r="F14" s="108"/>
      <c r="G14" s="4"/>
      <c r="H14" s="40"/>
      <c r="I14" s="4"/>
      <c r="J14" s="2"/>
      <c r="K14" s="2"/>
      <c r="L14" s="2"/>
      <c r="M14" s="2"/>
      <c r="N14" s="2"/>
      <c r="O14" s="2"/>
    </row>
    <row r="15" spans="1:15" ht="15" hidden="1">
      <c r="A15" s="14">
        <v>12</v>
      </c>
      <c r="B15" s="2"/>
      <c r="C15" s="2"/>
      <c r="D15" s="40"/>
      <c r="E15" s="40"/>
      <c r="F15" s="108"/>
      <c r="G15" s="4"/>
      <c r="H15" s="40"/>
      <c r="I15" s="4"/>
      <c r="J15" s="2"/>
      <c r="K15" s="2"/>
      <c r="L15" s="2"/>
      <c r="M15" s="2"/>
      <c r="N15" s="2"/>
      <c r="O15" s="2"/>
    </row>
    <row r="16" spans="1:15" ht="15" hidden="1">
      <c r="A16" s="14">
        <v>13</v>
      </c>
      <c r="B16" s="2"/>
      <c r="C16" s="2"/>
      <c r="D16" s="40"/>
      <c r="E16" s="40"/>
      <c r="F16" s="108"/>
      <c r="G16" s="4"/>
      <c r="H16" s="40"/>
      <c r="I16" s="4"/>
      <c r="J16" s="2"/>
      <c r="K16" s="2"/>
      <c r="L16" s="2"/>
      <c r="M16" s="2"/>
      <c r="N16" s="2"/>
      <c r="O16" s="2"/>
    </row>
    <row r="17" spans="1:15" ht="15" hidden="1">
      <c r="A17" s="14">
        <v>14</v>
      </c>
      <c r="B17" s="2"/>
      <c r="C17" s="2"/>
      <c r="D17" s="40"/>
      <c r="E17" s="40"/>
      <c r="F17" s="107"/>
      <c r="G17" s="2"/>
      <c r="H17" s="40"/>
      <c r="I17" s="2"/>
      <c r="J17" s="2"/>
      <c r="K17" s="2"/>
      <c r="L17" s="2"/>
      <c r="M17" s="2"/>
      <c r="N17" s="2"/>
      <c r="O17" s="2"/>
    </row>
    <row r="18" spans="1:15" hidden="1"/>
    <row r="19" spans="1:15" hidden="1">
      <c r="B19" t="s">
        <v>18</v>
      </c>
    </row>
    <row r="20" spans="1:15" hidden="1">
      <c r="B20" t="s">
        <v>19</v>
      </c>
    </row>
    <row r="21" spans="1:15" hidden="1"/>
    <row r="22" spans="1:15" ht="21.6" customHeight="1"/>
    <row r="23" spans="1:15" ht="18.75">
      <c r="A23" s="222" t="s">
        <v>97</v>
      </c>
      <c r="B23" s="222"/>
      <c r="C23" s="222"/>
      <c r="D23" s="222"/>
      <c r="E23" s="222"/>
      <c r="F23" s="222"/>
      <c r="G23" s="222"/>
      <c r="H23" s="222"/>
    </row>
    <row r="24" spans="1:15" ht="15">
      <c r="A24" s="38"/>
      <c r="B24" s="36"/>
      <c r="C24" s="36"/>
      <c r="D24" s="41"/>
      <c r="E24" s="44"/>
      <c r="F24" s="109"/>
      <c r="G24" s="37"/>
      <c r="H24" s="50" t="s">
        <v>112</v>
      </c>
    </row>
    <row r="25" spans="1:15" s="9" customFormat="1" ht="85.5">
      <c r="A25" s="10" t="s">
        <v>0</v>
      </c>
      <c r="B25" s="10" t="s">
        <v>79</v>
      </c>
      <c r="C25" s="10" t="s">
        <v>80</v>
      </c>
      <c r="D25" s="42" t="s">
        <v>82</v>
      </c>
      <c r="E25" s="42" t="s">
        <v>81</v>
      </c>
      <c r="F25" s="110" t="s">
        <v>98</v>
      </c>
      <c r="G25" s="10" t="s">
        <v>125</v>
      </c>
      <c r="H25" s="42" t="s">
        <v>10</v>
      </c>
    </row>
    <row r="26" spans="1:15" s="9" customFormat="1" ht="15">
      <c r="A26" s="10"/>
      <c r="B26" s="10"/>
      <c r="C26" s="10"/>
      <c r="D26" s="42"/>
      <c r="E26" s="42"/>
      <c r="F26" s="110"/>
      <c r="G26" s="10"/>
      <c r="H26" s="42"/>
    </row>
    <row r="27" spans="1:15" s="8" customFormat="1" ht="42.75">
      <c r="A27" s="10" t="s">
        <v>128</v>
      </c>
      <c r="B27" s="13" t="s">
        <v>126</v>
      </c>
      <c r="C27" s="13"/>
      <c r="D27" s="54"/>
      <c r="E27" s="54"/>
      <c r="F27" s="111"/>
      <c r="G27" s="13"/>
      <c r="H27" s="43"/>
    </row>
    <row r="28" spans="1:15" s="8" customFormat="1" ht="30">
      <c r="A28" s="10">
        <v>1</v>
      </c>
      <c r="B28" s="13" t="s">
        <v>88</v>
      </c>
      <c r="C28" s="13"/>
      <c r="D28" s="54"/>
      <c r="E28" s="54"/>
      <c r="F28" s="111"/>
      <c r="G28" s="13"/>
      <c r="H28" s="114" t="s">
        <v>132</v>
      </c>
    </row>
    <row r="29" spans="1:15" s="8" customFormat="1" ht="28.5">
      <c r="A29" s="10" t="s">
        <v>89</v>
      </c>
      <c r="B29" s="13" t="s">
        <v>86</v>
      </c>
      <c r="C29" s="10" t="s">
        <v>83</v>
      </c>
      <c r="D29" s="54"/>
      <c r="E29" s="54"/>
      <c r="F29" s="111"/>
      <c r="G29" s="13"/>
      <c r="H29" s="43"/>
    </row>
    <row r="30" spans="1:15" s="8" customFormat="1" ht="15">
      <c r="A30" s="10"/>
      <c r="B30" s="11" t="s">
        <v>84</v>
      </c>
      <c r="C30" s="10"/>
      <c r="D30" s="53">
        <v>1200000</v>
      </c>
      <c r="E30" s="53"/>
      <c r="F30" s="111"/>
      <c r="G30" s="13"/>
      <c r="H30" s="43"/>
    </row>
    <row r="31" spans="1:15" s="8" customFormat="1" ht="15">
      <c r="A31" s="10"/>
      <c r="B31" s="32" t="s">
        <v>85</v>
      </c>
      <c r="C31" s="10"/>
      <c r="D31" s="53">
        <v>800000</v>
      </c>
      <c r="E31" s="53"/>
      <c r="F31" s="111"/>
      <c r="G31" s="13"/>
      <c r="H31" s="43"/>
    </row>
    <row r="32" spans="1:15" s="8" customFormat="1" ht="15">
      <c r="A32" s="10"/>
      <c r="B32" s="11" t="s">
        <v>26</v>
      </c>
      <c r="C32" s="10"/>
      <c r="D32" s="53">
        <v>300000</v>
      </c>
      <c r="E32" s="53"/>
      <c r="F32" s="111"/>
      <c r="G32" s="13"/>
      <c r="H32" s="43"/>
    </row>
    <row r="33" spans="1:8" s="8" customFormat="1" ht="15">
      <c r="A33" s="10"/>
      <c r="B33" s="32" t="s">
        <v>27</v>
      </c>
      <c r="C33" s="10"/>
      <c r="D33" s="53">
        <v>300000</v>
      </c>
      <c r="E33" s="53"/>
      <c r="F33" s="111"/>
      <c r="G33" s="13"/>
      <c r="H33" s="43"/>
    </row>
    <row r="34" spans="1:8" s="8" customFormat="1" ht="15">
      <c r="A34" s="10"/>
      <c r="B34" s="11" t="s">
        <v>87</v>
      </c>
      <c r="C34" s="10"/>
      <c r="D34" s="53">
        <v>200000</v>
      </c>
      <c r="E34" s="53"/>
      <c r="F34" s="111"/>
      <c r="G34" s="13"/>
      <c r="H34" s="43"/>
    </row>
    <row r="35" spans="1:8" s="8" customFormat="1" ht="42.75">
      <c r="A35" s="10" t="s">
        <v>90</v>
      </c>
      <c r="B35" s="13" t="s">
        <v>91</v>
      </c>
      <c r="C35" s="10" t="s">
        <v>92</v>
      </c>
      <c r="D35" s="54">
        <v>0</v>
      </c>
      <c r="E35" s="53"/>
      <c r="F35" s="111"/>
      <c r="G35" s="13"/>
      <c r="H35" s="43"/>
    </row>
    <row r="36" spans="1:8" s="8" customFormat="1" ht="15">
      <c r="A36" s="10"/>
      <c r="B36" s="11" t="s">
        <v>93</v>
      </c>
      <c r="C36" s="13"/>
      <c r="D36" s="53">
        <v>400000</v>
      </c>
      <c r="E36" s="53"/>
      <c r="F36" s="111"/>
      <c r="G36" s="13"/>
      <c r="H36" s="43"/>
    </row>
    <row r="37" spans="1:8" s="8" customFormat="1" ht="30">
      <c r="A37" s="10"/>
      <c r="B37" s="11" t="s">
        <v>94</v>
      </c>
      <c r="C37" s="13"/>
      <c r="D37" s="53">
        <v>550000</v>
      </c>
      <c r="E37" s="53"/>
      <c r="F37" s="111"/>
      <c r="G37" s="13"/>
      <c r="H37" s="43"/>
    </row>
    <row r="38" spans="1:8" s="8" customFormat="1" ht="28.5">
      <c r="A38" s="10" t="s">
        <v>96</v>
      </c>
      <c r="B38" s="13" t="s">
        <v>95</v>
      </c>
      <c r="C38" s="13"/>
      <c r="D38" s="54">
        <v>0</v>
      </c>
      <c r="E38" s="53"/>
      <c r="F38" s="111"/>
      <c r="G38" s="13"/>
      <c r="H38" s="114"/>
    </row>
    <row r="39" spans="1:8" s="8" customFormat="1" ht="15">
      <c r="A39" s="10"/>
      <c r="B39" s="11" t="s">
        <v>84</v>
      </c>
      <c r="C39" s="13"/>
      <c r="D39" s="53">
        <v>550000</v>
      </c>
      <c r="E39" s="53"/>
      <c r="F39" s="111"/>
      <c r="G39" s="13"/>
      <c r="H39" s="43"/>
    </row>
    <row r="40" spans="1:8" s="8" customFormat="1" ht="15">
      <c r="A40" s="10"/>
      <c r="B40" s="32" t="s">
        <v>85</v>
      </c>
      <c r="C40" s="13"/>
      <c r="D40" s="53">
        <v>400000</v>
      </c>
      <c r="E40" s="53"/>
      <c r="F40" s="111"/>
      <c r="G40" s="13"/>
      <c r="H40" s="43"/>
    </row>
    <row r="41" spans="1:8" s="8" customFormat="1" ht="30">
      <c r="A41" s="10">
        <v>2</v>
      </c>
      <c r="B41" s="49" t="s">
        <v>110</v>
      </c>
      <c r="C41" s="13"/>
      <c r="D41" s="53">
        <v>0</v>
      </c>
      <c r="E41" s="53"/>
      <c r="F41" s="111"/>
      <c r="G41" s="13"/>
      <c r="H41" s="114" t="s">
        <v>132</v>
      </c>
    </row>
    <row r="42" spans="1:8" s="8" customFormat="1" ht="15">
      <c r="A42" s="10" t="s">
        <v>89</v>
      </c>
      <c r="B42" s="2" t="s">
        <v>111</v>
      </c>
      <c r="C42" s="11" t="s">
        <v>83</v>
      </c>
      <c r="D42" s="53"/>
      <c r="E42" s="53"/>
      <c r="F42" s="111"/>
      <c r="G42" s="13"/>
      <c r="H42" s="43"/>
    </row>
    <row r="43" spans="1:8" s="8" customFormat="1" ht="15">
      <c r="A43" s="10"/>
      <c r="B43" s="2" t="s">
        <v>24</v>
      </c>
      <c r="C43" s="13"/>
      <c r="D43" s="53">
        <v>1400000</v>
      </c>
      <c r="E43" s="54"/>
      <c r="F43" s="111"/>
      <c r="G43" s="13"/>
      <c r="H43" s="43"/>
    </row>
    <row r="44" spans="1:8" s="8" customFormat="1" ht="15">
      <c r="A44" s="10"/>
      <c r="B44" s="2" t="s">
        <v>113</v>
      </c>
      <c r="C44" s="13"/>
      <c r="D44" s="53">
        <v>1200000</v>
      </c>
      <c r="E44" s="54"/>
      <c r="F44" s="111"/>
      <c r="G44" s="13"/>
      <c r="H44" s="43"/>
    </row>
    <row r="45" spans="1:8" s="8" customFormat="1" ht="15">
      <c r="A45" s="10"/>
      <c r="B45" s="11" t="s">
        <v>26</v>
      </c>
      <c r="C45" s="13"/>
      <c r="D45" s="53">
        <v>300000</v>
      </c>
      <c r="E45" s="54"/>
      <c r="F45" s="111"/>
      <c r="G45" s="13"/>
      <c r="H45" s="43"/>
    </row>
    <row r="46" spans="1:8" s="8" customFormat="1" ht="15">
      <c r="A46" s="10"/>
      <c r="B46" s="32" t="s">
        <v>27</v>
      </c>
      <c r="C46" s="13"/>
      <c r="D46" s="53">
        <v>300000</v>
      </c>
      <c r="E46" s="54"/>
      <c r="F46" s="111"/>
      <c r="G46" s="13"/>
      <c r="H46" s="43"/>
    </row>
    <row r="47" spans="1:8" s="8" customFormat="1" ht="15">
      <c r="A47" s="10"/>
      <c r="B47" s="11" t="s">
        <v>87</v>
      </c>
      <c r="C47" s="13"/>
      <c r="D47" s="53">
        <v>200000</v>
      </c>
      <c r="E47" s="54"/>
      <c r="F47" s="111"/>
      <c r="G47" s="13"/>
      <c r="H47" s="43"/>
    </row>
    <row r="48" spans="1:8" s="8" customFormat="1" ht="42.75">
      <c r="A48" s="10" t="s">
        <v>90</v>
      </c>
      <c r="B48" s="13" t="s">
        <v>91</v>
      </c>
      <c r="C48" s="13" t="s">
        <v>92</v>
      </c>
      <c r="D48" s="53"/>
      <c r="E48" s="54"/>
      <c r="F48" s="111"/>
      <c r="G48" s="13"/>
      <c r="H48" s="43"/>
    </row>
    <row r="49" spans="1:8" s="8" customFormat="1" ht="15">
      <c r="A49" s="10"/>
      <c r="B49" s="11" t="s">
        <v>93</v>
      </c>
      <c r="C49" s="13"/>
      <c r="D49" s="53">
        <v>550000</v>
      </c>
      <c r="E49" s="54"/>
      <c r="F49" s="111"/>
      <c r="G49" s="13"/>
      <c r="H49" s="43"/>
    </row>
    <row r="50" spans="1:8" s="8" customFormat="1" ht="30">
      <c r="A50" s="10"/>
      <c r="B50" s="11" t="s">
        <v>94</v>
      </c>
      <c r="C50" s="13"/>
      <c r="D50" s="53">
        <v>750000</v>
      </c>
      <c r="E50" s="54"/>
      <c r="F50" s="111"/>
      <c r="G50" s="13"/>
      <c r="H50" s="43"/>
    </row>
    <row r="51" spans="1:8" s="8" customFormat="1" ht="29.25">
      <c r="A51" s="10">
        <v>3</v>
      </c>
      <c r="B51" s="49" t="s">
        <v>114</v>
      </c>
      <c r="C51" s="13"/>
      <c r="D51" s="55"/>
      <c r="E51" s="54"/>
      <c r="F51" s="111"/>
      <c r="G51" s="13"/>
      <c r="H51" s="43" t="s">
        <v>132</v>
      </c>
    </row>
    <row r="52" spans="1:8" s="8" customFormat="1" ht="15">
      <c r="A52" s="10" t="s">
        <v>89</v>
      </c>
      <c r="B52" s="2" t="s">
        <v>115</v>
      </c>
      <c r="C52" s="51" t="s">
        <v>108</v>
      </c>
      <c r="D52" s="53"/>
      <c r="E52" s="54"/>
      <c r="F52" s="111"/>
      <c r="G52" s="13"/>
      <c r="H52" s="43"/>
    </row>
    <row r="53" spans="1:8" s="8" customFormat="1" ht="15">
      <c r="A53" s="10"/>
      <c r="B53" s="2" t="s">
        <v>24</v>
      </c>
      <c r="C53" s="13"/>
      <c r="D53" s="53">
        <v>1400000</v>
      </c>
      <c r="E53" s="54"/>
      <c r="F53" s="111"/>
      <c r="G53" s="13"/>
      <c r="H53" s="43"/>
    </row>
    <row r="54" spans="1:8" s="8" customFormat="1" ht="15">
      <c r="A54" s="10"/>
      <c r="B54" s="2" t="s">
        <v>113</v>
      </c>
      <c r="C54" s="13"/>
      <c r="D54" s="53">
        <v>1200000</v>
      </c>
      <c r="E54" s="54"/>
      <c r="F54" s="111"/>
      <c r="G54" s="13"/>
      <c r="H54" s="43"/>
    </row>
    <row r="55" spans="1:8" s="8" customFormat="1" ht="15">
      <c r="A55" s="10"/>
      <c r="B55" s="11" t="s">
        <v>26</v>
      </c>
      <c r="C55" s="13"/>
      <c r="D55" s="53">
        <v>300000</v>
      </c>
      <c r="E55" s="54"/>
      <c r="F55" s="111"/>
      <c r="G55" s="13"/>
      <c r="H55" s="43"/>
    </row>
    <row r="56" spans="1:8" s="8" customFormat="1" ht="15">
      <c r="A56" s="10"/>
      <c r="B56" s="32" t="s">
        <v>27</v>
      </c>
      <c r="C56" s="13"/>
      <c r="D56" s="53">
        <v>300000</v>
      </c>
      <c r="E56" s="54"/>
      <c r="F56" s="111"/>
      <c r="G56" s="13"/>
      <c r="H56" s="43"/>
    </row>
    <row r="57" spans="1:8" s="8" customFormat="1" ht="15">
      <c r="A57" s="10"/>
      <c r="B57" s="11" t="s">
        <v>87</v>
      </c>
      <c r="C57" s="13"/>
      <c r="D57" s="53">
        <v>200000</v>
      </c>
      <c r="E57" s="54"/>
      <c r="F57" s="111"/>
      <c r="G57" s="13"/>
      <c r="H57" s="43"/>
    </row>
    <row r="58" spans="1:8" s="8" customFormat="1" ht="42.75">
      <c r="A58" s="10" t="s">
        <v>90</v>
      </c>
      <c r="B58" s="13" t="s">
        <v>91</v>
      </c>
      <c r="C58" s="13" t="s">
        <v>92</v>
      </c>
      <c r="D58" s="53"/>
      <c r="E58" s="54"/>
      <c r="F58" s="111"/>
      <c r="G58" s="13"/>
      <c r="H58" s="43"/>
    </row>
    <row r="59" spans="1:8" s="8" customFormat="1" ht="15">
      <c r="A59" s="10"/>
      <c r="B59" s="11" t="s">
        <v>93</v>
      </c>
      <c r="C59" s="13"/>
      <c r="D59" s="53">
        <v>550000</v>
      </c>
      <c r="E59" s="54"/>
      <c r="F59" s="111"/>
      <c r="G59" s="13"/>
      <c r="H59" s="43"/>
    </row>
    <row r="60" spans="1:8" s="8" customFormat="1" ht="30">
      <c r="A60" s="10"/>
      <c r="B60" s="11" t="s">
        <v>94</v>
      </c>
      <c r="C60" s="13"/>
      <c r="D60" s="53">
        <v>750000</v>
      </c>
      <c r="E60" s="54"/>
      <c r="F60" s="111"/>
      <c r="G60" s="13"/>
      <c r="H60" s="43"/>
    </row>
    <row r="61" spans="1:8" s="52" customFormat="1" ht="86.25">
      <c r="A61" s="10">
        <v>5</v>
      </c>
      <c r="B61" s="49" t="s">
        <v>117</v>
      </c>
      <c r="C61" s="13"/>
      <c r="D61" s="55"/>
      <c r="E61" s="54"/>
      <c r="F61" s="111"/>
      <c r="G61" s="13"/>
      <c r="H61" s="114" t="s">
        <v>132</v>
      </c>
    </row>
    <row r="62" spans="1:8" s="8" customFormat="1" ht="15">
      <c r="A62" s="10"/>
      <c r="B62" s="2" t="s">
        <v>24</v>
      </c>
      <c r="C62" s="45" t="s">
        <v>120</v>
      </c>
      <c r="D62" s="53">
        <v>500000</v>
      </c>
      <c r="E62" s="54"/>
      <c r="F62" s="111"/>
      <c r="G62" s="13"/>
      <c r="H62" s="43"/>
    </row>
    <row r="63" spans="1:8" s="8" customFormat="1" ht="15">
      <c r="A63" s="10"/>
      <c r="B63" s="2" t="s">
        <v>118</v>
      </c>
      <c r="C63" s="45" t="s">
        <v>121</v>
      </c>
      <c r="D63" s="53">
        <v>200000</v>
      </c>
      <c r="E63" s="54"/>
      <c r="F63" s="111"/>
      <c r="G63" s="13"/>
      <c r="H63" s="43"/>
    </row>
    <row r="64" spans="1:8" s="8" customFormat="1" ht="15">
      <c r="A64" s="10"/>
      <c r="B64" s="2" t="s">
        <v>119</v>
      </c>
      <c r="C64" s="45" t="s">
        <v>121</v>
      </c>
      <c r="D64" s="53">
        <v>100000</v>
      </c>
      <c r="E64" s="54"/>
      <c r="F64" s="111"/>
      <c r="G64" s="13"/>
      <c r="H64" s="43"/>
    </row>
    <row r="65" spans="1:9" s="18" customFormat="1" ht="45">
      <c r="A65" s="56">
        <v>2</v>
      </c>
      <c r="B65" s="57" t="s">
        <v>99</v>
      </c>
      <c r="C65" s="57"/>
      <c r="D65" s="58"/>
      <c r="E65" s="58"/>
      <c r="F65" s="59"/>
      <c r="G65" s="57"/>
      <c r="H65" s="71" t="s">
        <v>133</v>
      </c>
    </row>
    <row r="66" spans="1:9" s="17" customFormat="1" ht="15">
      <c r="A66" s="61" t="s">
        <v>89</v>
      </c>
      <c r="B66" s="62" t="s">
        <v>23</v>
      </c>
      <c r="C66" s="62" t="s">
        <v>83</v>
      </c>
      <c r="D66" s="63"/>
      <c r="E66" s="63"/>
      <c r="F66" s="64"/>
      <c r="G66" s="62"/>
      <c r="H66" s="65"/>
    </row>
    <row r="67" spans="1:9" ht="15">
      <c r="A67" s="66" t="s">
        <v>22</v>
      </c>
      <c r="B67" s="67" t="s">
        <v>24</v>
      </c>
      <c r="C67" s="67"/>
      <c r="D67" s="68"/>
      <c r="E67" s="68">
        <v>1800000</v>
      </c>
      <c r="F67" s="69">
        <v>1500000</v>
      </c>
      <c r="G67" s="70">
        <f>+F67/E67</f>
        <v>0.83333333333333337</v>
      </c>
      <c r="H67" s="71"/>
    </row>
    <row r="68" spans="1:9" ht="15">
      <c r="A68" s="66" t="s">
        <v>22</v>
      </c>
      <c r="B68" s="67" t="s">
        <v>25</v>
      </c>
      <c r="C68" s="67"/>
      <c r="D68" s="68"/>
      <c r="E68" s="68">
        <v>1500000</v>
      </c>
      <c r="F68" s="69">
        <f>+E68*80%</f>
        <v>1200000</v>
      </c>
      <c r="G68" s="70">
        <f>+F68/E68</f>
        <v>0.8</v>
      </c>
      <c r="H68" s="71"/>
    </row>
    <row r="69" spans="1:9" ht="15">
      <c r="A69" s="66" t="s">
        <v>22</v>
      </c>
      <c r="B69" s="67" t="s">
        <v>26</v>
      </c>
      <c r="C69" s="67"/>
      <c r="D69" s="68"/>
      <c r="E69" s="68">
        <v>300000</v>
      </c>
      <c r="F69" s="69">
        <v>300000</v>
      </c>
      <c r="G69" s="70">
        <f>+F69/E69</f>
        <v>1</v>
      </c>
      <c r="H69" s="71"/>
    </row>
    <row r="70" spans="1:9" ht="15">
      <c r="A70" s="66" t="s">
        <v>22</v>
      </c>
      <c r="B70" s="67" t="s">
        <v>27</v>
      </c>
      <c r="C70" s="67"/>
      <c r="D70" s="68"/>
      <c r="E70" s="68">
        <v>300000</v>
      </c>
      <c r="F70" s="69">
        <v>300000</v>
      </c>
      <c r="G70" s="70">
        <f>+F70/E70</f>
        <v>1</v>
      </c>
      <c r="H70" s="71"/>
    </row>
    <row r="71" spans="1:9" ht="15">
      <c r="A71" s="66" t="s">
        <v>22</v>
      </c>
      <c r="B71" s="67" t="s">
        <v>28</v>
      </c>
      <c r="C71" s="67"/>
      <c r="D71" s="68"/>
      <c r="E71" s="68">
        <v>200000</v>
      </c>
      <c r="F71" s="69">
        <v>200000</v>
      </c>
      <c r="G71" s="70">
        <f>+F71/E71</f>
        <v>1</v>
      </c>
      <c r="H71" s="71"/>
    </row>
    <row r="72" spans="1:9" s="17" customFormat="1" ht="30">
      <c r="A72" s="61" t="s">
        <v>90</v>
      </c>
      <c r="B72" s="62" t="s">
        <v>91</v>
      </c>
      <c r="C72" s="62" t="s">
        <v>100</v>
      </c>
      <c r="D72" s="63"/>
      <c r="E72" s="63"/>
      <c r="F72" s="64"/>
      <c r="G72" s="72"/>
      <c r="H72" s="65"/>
    </row>
    <row r="73" spans="1:9" ht="15">
      <c r="A73" s="66" t="s">
        <v>22</v>
      </c>
      <c r="B73" s="67" t="s">
        <v>29</v>
      </c>
      <c r="C73" s="67"/>
      <c r="D73" s="68"/>
      <c r="E73" s="68">
        <v>700000</v>
      </c>
      <c r="F73" s="69">
        <v>550000</v>
      </c>
      <c r="G73" s="70">
        <f>+F73/E73</f>
        <v>0.7857142857142857</v>
      </c>
      <c r="H73" s="71"/>
    </row>
    <row r="74" spans="1:9" ht="15">
      <c r="A74" s="66" t="s">
        <v>22</v>
      </c>
      <c r="B74" s="67" t="s">
        <v>30</v>
      </c>
      <c r="C74" s="67"/>
      <c r="D74" s="68"/>
      <c r="E74" s="68">
        <v>1000000</v>
      </c>
      <c r="F74" s="69">
        <v>800000</v>
      </c>
      <c r="G74" s="70">
        <f>+F74/E74</f>
        <v>0.8</v>
      </c>
      <c r="H74" s="71"/>
    </row>
    <row r="75" spans="1:9" s="17" customFormat="1" ht="30">
      <c r="A75" s="61" t="s">
        <v>96</v>
      </c>
      <c r="B75" s="62" t="s">
        <v>31</v>
      </c>
      <c r="C75" s="62" t="s">
        <v>101</v>
      </c>
      <c r="D75" s="63"/>
      <c r="E75" s="63"/>
      <c r="F75" s="64"/>
      <c r="G75" s="72"/>
      <c r="H75" s="65"/>
    </row>
    <row r="76" spans="1:9" ht="15">
      <c r="A76" s="66" t="s">
        <v>22</v>
      </c>
      <c r="B76" s="67" t="s">
        <v>24</v>
      </c>
      <c r="C76" s="67"/>
      <c r="D76" s="68"/>
      <c r="E76" s="68">
        <v>700000</v>
      </c>
      <c r="F76" s="69">
        <v>550000</v>
      </c>
      <c r="G76" s="70">
        <f>+F76/E76</f>
        <v>0.7857142857142857</v>
      </c>
      <c r="H76" s="71"/>
    </row>
    <row r="77" spans="1:9" ht="15">
      <c r="A77" s="66" t="s">
        <v>22</v>
      </c>
      <c r="B77" s="67" t="s">
        <v>25</v>
      </c>
      <c r="C77" s="67"/>
      <c r="D77" s="68"/>
      <c r="E77" s="68">
        <v>500000</v>
      </c>
      <c r="F77" s="69">
        <v>400000</v>
      </c>
      <c r="G77" s="70">
        <f>+F77/E77</f>
        <v>0.8</v>
      </c>
      <c r="H77" s="71"/>
    </row>
    <row r="78" spans="1:9" ht="42.75">
      <c r="A78" s="98" t="s">
        <v>129</v>
      </c>
      <c r="B78" s="99" t="s">
        <v>127</v>
      </c>
      <c r="C78" s="67"/>
      <c r="D78" s="80"/>
      <c r="E78" s="80"/>
      <c r="F78" s="69"/>
      <c r="G78" s="70"/>
      <c r="H78" s="71"/>
    </row>
    <row r="79" spans="1:9" ht="15">
      <c r="A79" s="98" t="s">
        <v>36</v>
      </c>
      <c r="B79" s="99" t="s">
        <v>130</v>
      </c>
      <c r="C79" s="67"/>
      <c r="D79" s="80"/>
      <c r="E79" s="80"/>
      <c r="F79" s="69"/>
      <c r="G79" s="70"/>
      <c r="H79" s="71"/>
    </row>
    <row r="80" spans="1:9" s="18" customFormat="1" ht="45">
      <c r="A80" s="56">
        <v>1</v>
      </c>
      <c r="B80" s="57" t="s">
        <v>109</v>
      </c>
      <c r="C80" s="57"/>
      <c r="D80" s="58"/>
      <c r="E80" s="58"/>
      <c r="F80" s="59"/>
      <c r="G80" s="73"/>
      <c r="H80" s="71" t="s">
        <v>133</v>
      </c>
      <c r="I80" s="18" t="s">
        <v>78</v>
      </c>
    </row>
    <row r="81" spans="1:8" ht="15">
      <c r="A81" s="66" t="s">
        <v>13</v>
      </c>
      <c r="B81" s="67" t="s">
        <v>21</v>
      </c>
      <c r="C81" s="67"/>
      <c r="D81" s="68"/>
      <c r="E81" s="68"/>
      <c r="F81" s="74"/>
      <c r="G81" s="70"/>
      <c r="H81" s="71"/>
    </row>
    <row r="82" spans="1:8" ht="15">
      <c r="A82" s="66" t="s">
        <v>22</v>
      </c>
      <c r="B82" s="67" t="s">
        <v>24</v>
      </c>
      <c r="C82" s="67"/>
      <c r="D82" s="68"/>
      <c r="E82" s="68">
        <v>1500000</v>
      </c>
      <c r="F82" s="69">
        <f t="shared" ref="F82:F83" si="0">+E82*80%</f>
        <v>1200000</v>
      </c>
      <c r="G82" s="70">
        <f>+F82/E82</f>
        <v>0.8</v>
      </c>
      <c r="H82" s="71"/>
    </row>
    <row r="83" spans="1:8" ht="15">
      <c r="A83" s="66" t="s">
        <v>22</v>
      </c>
      <c r="B83" s="67" t="s">
        <v>32</v>
      </c>
      <c r="C83" s="67"/>
      <c r="D83" s="68"/>
      <c r="E83" s="68">
        <v>1000000</v>
      </c>
      <c r="F83" s="69">
        <f t="shared" si="0"/>
        <v>800000</v>
      </c>
      <c r="G83" s="70">
        <f>+F83/E83</f>
        <v>0.8</v>
      </c>
      <c r="H83" s="71"/>
    </row>
    <row r="84" spans="1:8" ht="15">
      <c r="A84" s="66" t="s">
        <v>22</v>
      </c>
      <c r="B84" s="67" t="s">
        <v>26</v>
      </c>
      <c r="C84" s="67"/>
      <c r="D84" s="68"/>
      <c r="E84" s="68">
        <v>300000</v>
      </c>
      <c r="F84" s="69">
        <v>300000</v>
      </c>
      <c r="G84" s="70">
        <f>+F84/E84</f>
        <v>1</v>
      </c>
      <c r="H84" s="71"/>
    </row>
    <row r="85" spans="1:8" ht="15">
      <c r="A85" s="66" t="s">
        <v>22</v>
      </c>
      <c r="B85" s="67" t="s">
        <v>27</v>
      </c>
      <c r="C85" s="67"/>
      <c r="D85" s="68"/>
      <c r="E85" s="68">
        <v>300000</v>
      </c>
      <c r="F85" s="69">
        <v>300000</v>
      </c>
      <c r="G85" s="70">
        <f>+F85/E85</f>
        <v>1</v>
      </c>
      <c r="H85" s="71"/>
    </row>
    <row r="86" spans="1:8" ht="15">
      <c r="A86" s="66" t="s">
        <v>22</v>
      </c>
      <c r="B86" s="67" t="s">
        <v>28</v>
      </c>
      <c r="C86" s="67"/>
      <c r="D86" s="68"/>
      <c r="E86" s="68">
        <v>200000</v>
      </c>
      <c r="F86" s="69">
        <v>200000</v>
      </c>
      <c r="G86" s="70">
        <f>+F86/E86</f>
        <v>1</v>
      </c>
      <c r="H86" s="71"/>
    </row>
    <row r="87" spans="1:8" s="17" customFormat="1" ht="30">
      <c r="A87" s="61" t="s">
        <v>13</v>
      </c>
      <c r="B87" s="62" t="s">
        <v>104</v>
      </c>
      <c r="C87" s="62" t="s">
        <v>103</v>
      </c>
      <c r="D87" s="63"/>
      <c r="E87" s="63"/>
      <c r="F87" s="75"/>
      <c r="G87" s="72"/>
      <c r="H87" s="65"/>
    </row>
    <row r="88" spans="1:8" ht="15">
      <c r="A88" s="66" t="s">
        <v>22</v>
      </c>
      <c r="B88" s="67" t="s">
        <v>29</v>
      </c>
      <c r="C88" s="67"/>
      <c r="D88" s="68"/>
      <c r="E88" s="68">
        <v>500000</v>
      </c>
      <c r="F88" s="69">
        <v>400000</v>
      </c>
      <c r="G88" s="70">
        <f>+F88/E88</f>
        <v>0.8</v>
      </c>
      <c r="H88" s="71"/>
    </row>
    <row r="89" spans="1:8" ht="15">
      <c r="A89" s="66" t="s">
        <v>22</v>
      </c>
      <c r="B89" s="67" t="s">
        <v>30</v>
      </c>
      <c r="C89" s="67"/>
      <c r="D89" s="68"/>
      <c r="E89" s="68">
        <v>700000</v>
      </c>
      <c r="F89" s="69">
        <f>+E89*80%</f>
        <v>560000</v>
      </c>
      <c r="G89" s="70">
        <f>+F89/E89</f>
        <v>0.8</v>
      </c>
      <c r="H89" s="71"/>
    </row>
    <row r="90" spans="1:8" s="18" customFormat="1" ht="30">
      <c r="A90" s="76">
        <v>2</v>
      </c>
      <c r="B90" s="57" t="s">
        <v>102</v>
      </c>
      <c r="C90" s="57"/>
      <c r="D90" s="58"/>
      <c r="E90" s="58"/>
      <c r="F90" s="77"/>
      <c r="G90" s="73"/>
      <c r="H90" s="60" t="s">
        <v>133</v>
      </c>
    </row>
    <row r="91" spans="1:8" s="17" customFormat="1" ht="90">
      <c r="A91" s="61" t="s">
        <v>89</v>
      </c>
      <c r="B91" s="62" t="s">
        <v>21</v>
      </c>
      <c r="C91" s="62" t="s">
        <v>105</v>
      </c>
      <c r="D91" s="63"/>
      <c r="E91" s="63"/>
      <c r="F91" s="75"/>
      <c r="G91" s="72"/>
      <c r="H91" s="65"/>
    </row>
    <row r="92" spans="1:8" ht="15">
      <c r="A92" s="66" t="s">
        <v>22</v>
      </c>
      <c r="B92" s="67" t="s">
        <v>24</v>
      </c>
      <c r="C92" s="67"/>
      <c r="D92" s="68"/>
      <c r="E92" s="68">
        <v>1800000</v>
      </c>
      <c r="F92" s="69">
        <v>1500000</v>
      </c>
      <c r="G92" s="70">
        <f>+F92/E92</f>
        <v>0.83333333333333337</v>
      </c>
      <c r="H92" s="71"/>
    </row>
    <row r="93" spans="1:8" ht="15">
      <c r="A93" s="66" t="s">
        <v>22</v>
      </c>
      <c r="B93" s="67" t="s">
        <v>32</v>
      </c>
      <c r="C93" s="67"/>
      <c r="D93" s="68"/>
      <c r="E93" s="68">
        <v>1500000</v>
      </c>
      <c r="F93" s="69">
        <v>1200000</v>
      </c>
      <c r="G93" s="70">
        <f>+F93/E93</f>
        <v>0.8</v>
      </c>
      <c r="H93" s="71"/>
    </row>
    <row r="94" spans="1:8" ht="15">
      <c r="A94" s="66" t="s">
        <v>22</v>
      </c>
      <c r="B94" s="67" t="s">
        <v>26</v>
      </c>
      <c r="C94" s="67"/>
      <c r="D94" s="68"/>
      <c r="E94" s="68">
        <v>300000</v>
      </c>
      <c r="F94" s="69">
        <v>300000</v>
      </c>
      <c r="G94" s="70">
        <f>+F94/E94</f>
        <v>1</v>
      </c>
      <c r="H94" s="71"/>
    </row>
    <row r="95" spans="1:8" ht="15">
      <c r="A95" s="66" t="s">
        <v>22</v>
      </c>
      <c r="B95" s="67" t="s">
        <v>27</v>
      </c>
      <c r="C95" s="67"/>
      <c r="D95" s="68"/>
      <c r="E95" s="68">
        <v>300000</v>
      </c>
      <c r="F95" s="69">
        <v>300000</v>
      </c>
      <c r="G95" s="70">
        <f>+F95/E95</f>
        <v>1</v>
      </c>
      <c r="H95" s="71"/>
    </row>
    <row r="96" spans="1:8" ht="15">
      <c r="A96" s="66" t="s">
        <v>22</v>
      </c>
      <c r="B96" s="67" t="s">
        <v>28</v>
      </c>
      <c r="C96" s="67"/>
      <c r="D96" s="68"/>
      <c r="E96" s="68">
        <v>200000</v>
      </c>
      <c r="F96" s="69">
        <v>200000</v>
      </c>
      <c r="G96" s="70">
        <f>+F96/E96</f>
        <v>1</v>
      </c>
      <c r="H96" s="71"/>
    </row>
    <row r="97" spans="1:8" s="17" customFormat="1" ht="30">
      <c r="A97" s="61" t="s">
        <v>90</v>
      </c>
      <c r="B97" s="62" t="s">
        <v>91</v>
      </c>
      <c r="C97" s="62" t="s">
        <v>103</v>
      </c>
      <c r="D97" s="63"/>
      <c r="E97" s="63"/>
      <c r="F97" s="75"/>
      <c r="G97" s="72"/>
      <c r="H97" s="65"/>
    </row>
    <row r="98" spans="1:8" ht="15">
      <c r="A98" s="66" t="s">
        <v>22</v>
      </c>
      <c r="B98" s="67" t="s">
        <v>29</v>
      </c>
      <c r="C98" s="67"/>
      <c r="D98" s="68"/>
      <c r="E98" s="68">
        <v>700000</v>
      </c>
      <c r="F98" s="69">
        <v>550000</v>
      </c>
      <c r="G98" s="70">
        <f>+F98/E98</f>
        <v>0.7857142857142857</v>
      </c>
      <c r="H98" s="71"/>
    </row>
    <row r="99" spans="1:8" ht="15">
      <c r="A99" s="66" t="s">
        <v>22</v>
      </c>
      <c r="B99" s="67" t="s">
        <v>30</v>
      </c>
      <c r="C99" s="67"/>
      <c r="D99" s="68"/>
      <c r="E99" s="68">
        <v>1000000</v>
      </c>
      <c r="F99" s="69">
        <v>800000</v>
      </c>
      <c r="G99" s="70">
        <f>+F99/E99</f>
        <v>0.8</v>
      </c>
      <c r="H99" s="71"/>
    </row>
    <row r="100" spans="1:8" s="18" customFormat="1" ht="45">
      <c r="A100" s="56">
        <v>3</v>
      </c>
      <c r="B100" s="57" t="s">
        <v>33</v>
      </c>
      <c r="C100" s="57"/>
      <c r="D100" s="58"/>
      <c r="E100" s="58"/>
      <c r="F100" s="77"/>
      <c r="G100" s="78"/>
      <c r="H100" s="60" t="s">
        <v>133</v>
      </c>
    </row>
    <row r="101" spans="1:8" s="17" customFormat="1" ht="15">
      <c r="A101" s="61" t="s">
        <v>89</v>
      </c>
      <c r="B101" s="62" t="s">
        <v>23</v>
      </c>
      <c r="C101" s="79" t="s">
        <v>83</v>
      </c>
      <c r="D101" s="63"/>
      <c r="E101" s="228" t="s">
        <v>34</v>
      </c>
      <c r="F101" s="69"/>
      <c r="G101" s="81"/>
      <c r="H101" s="65"/>
    </row>
    <row r="102" spans="1:8" ht="15">
      <c r="A102" s="66" t="s">
        <v>22</v>
      </c>
      <c r="B102" s="67" t="s">
        <v>24</v>
      </c>
      <c r="C102" s="82" t="s">
        <v>106</v>
      </c>
      <c r="D102" s="68"/>
      <c r="E102" s="228"/>
      <c r="F102" s="69"/>
      <c r="G102" s="81"/>
      <c r="H102" s="71"/>
    </row>
    <row r="103" spans="1:8" ht="15">
      <c r="A103" s="66" t="s">
        <v>22</v>
      </c>
      <c r="B103" s="67" t="s">
        <v>32</v>
      </c>
      <c r="C103" s="82" t="s">
        <v>106</v>
      </c>
      <c r="D103" s="68"/>
      <c r="E103" s="228"/>
      <c r="F103" s="69"/>
      <c r="G103" s="81"/>
      <c r="H103" s="71"/>
    </row>
    <row r="104" spans="1:8" ht="15">
      <c r="A104" s="66" t="s">
        <v>22</v>
      </c>
      <c r="B104" s="67" t="s">
        <v>26</v>
      </c>
      <c r="C104" s="82" t="s">
        <v>106</v>
      </c>
      <c r="D104" s="68"/>
      <c r="E104" s="228"/>
      <c r="F104" s="69"/>
      <c r="G104" s="81"/>
      <c r="H104" s="71"/>
    </row>
    <row r="105" spans="1:8" ht="15">
      <c r="A105" s="66" t="s">
        <v>22</v>
      </c>
      <c r="B105" s="67" t="s">
        <v>27</v>
      </c>
      <c r="C105" s="82" t="s">
        <v>106</v>
      </c>
      <c r="D105" s="68"/>
      <c r="E105" s="228"/>
      <c r="F105" s="69"/>
      <c r="G105" s="81"/>
      <c r="H105" s="71"/>
    </row>
    <row r="106" spans="1:8" s="17" customFormat="1" ht="30">
      <c r="A106" s="61" t="s">
        <v>13</v>
      </c>
      <c r="B106" s="62" t="s">
        <v>91</v>
      </c>
      <c r="C106" s="62" t="s">
        <v>103</v>
      </c>
      <c r="D106" s="63"/>
      <c r="E106" s="63"/>
      <c r="F106" s="75"/>
      <c r="G106" s="83"/>
      <c r="H106" s="65"/>
    </row>
    <row r="107" spans="1:8" ht="15">
      <c r="A107" s="66" t="s">
        <v>22</v>
      </c>
      <c r="B107" s="67" t="s">
        <v>107</v>
      </c>
      <c r="C107" s="67"/>
      <c r="D107" s="68"/>
      <c r="E107" s="68">
        <v>1000000</v>
      </c>
      <c r="F107" s="69">
        <v>800000</v>
      </c>
      <c r="G107" s="70">
        <f>+F107/E107</f>
        <v>0.8</v>
      </c>
      <c r="H107" s="71"/>
    </row>
    <row r="108" spans="1:8" s="48" customFormat="1" ht="51">
      <c r="A108" s="56">
        <v>4</v>
      </c>
      <c r="B108" s="57" t="s">
        <v>35</v>
      </c>
      <c r="C108" s="57" t="s">
        <v>116</v>
      </c>
      <c r="D108" s="58">
        <v>1200000</v>
      </c>
      <c r="E108" s="58">
        <v>1500000</v>
      </c>
      <c r="F108" s="69">
        <v>1200000</v>
      </c>
      <c r="G108" s="70">
        <f>+F108/E108</f>
        <v>0.8</v>
      </c>
      <c r="H108" s="84" t="s">
        <v>122</v>
      </c>
    </row>
    <row r="109" spans="1:8" s="46" customFormat="1" ht="29.25">
      <c r="A109" s="85" t="s">
        <v>38</v>
      </c>
      <c r="B109" s="86" t="s">
        <v>39</v>
      </c>
      <c r="C109" s="86"/>
      <c r="D109" s="87"/>
      <c r="E109" s="87"/>
      <c r="F109" s="88"/>
      <c r="G109" s="89"/>
      <c r="H109" s="90"/>
    </row>
    <row r="110" spans="1:8" s="47" customFormat="1" ht="15">
      <c r="A110" s="91">
        <v>1</v>
      </c>
      <c r="B110" s="92" t="s">
        <v>20</v>
      </c>
      <c r="C110" s="92"/>
      <c r="D110" s="93"/>
      <c r="E110" s="93"/>
      <c r="F110" s="94"/>
      <c r="G110" s="95"/>
      <c r="H110" s="96"/>
    </row>
    <row r="111" spans="1:8" s="47" customFormat="1" ht="15">
      <c r="A111" s="97" t="s">
        <v>13</v>
      </c>
      <c r="B111" s="92" t="s">
        <v>40</v>
      </c>
      <c r="C111" s="91" t="s">
        <v>108</v>
      </c>
      <c r="D111" s="93">
        <v>800000</v>
      </c>
      <c r="E111" s="93">
        <v>1000000</v>
      </c>
      <c r="F111" s="69">
        <v>800000</v>
      </c>
      <c r="G111" s="70">
        <f>+F111/E111</f>
        <v>0.8</v>
      </c>
      <c r="H111" s="225"/>
    </row>
    <row r="112" spans="1:8" s="47" customFormat="1" ht="15">
      <c r="A112" s="97" t="s">
        <v>13</v>
      </c>
      <c r="B112" s="92" t="s">
        <v>41</v>
      </c>
      <c r="C112" s="91" t="s">
        <v>108</v>
      </c>
      <c r="D112" s="93">
        <v>550000</v>
      </c>
      <c r="E112" s="93">
        <v>700000</v>
      </c>
      <c r="F112" s="69">
        <v>550000</v>
      </c>
      <c r="G112" s="70">
        <f>+F112/E112</f>
        <v>0.7857142857142857</v>
      </c>
      <c r="H112" s="226"/>
    </row>
    <row r="113" spans="1:8" s="47" customFormat="1" ht="15">
      <c r="A113" s="97" t="s">
        <v>13</v>
      </c>
      <c r="B113" s="92" t="s">
        <v>27</v>
      </c>
      <c r="C113" s="91" t="s">
        <v>108</v>
      </c>
      <c r="D113" s="93">
        <v>300000</v>
      </c>
      <c r="E113" s="93">
        <v>300000</v>
      </c>
      <c r="F113" s="69">
        <v>300000</v>
      </c>
      <c r="G113" s="70">
        <f>+F113/E113</f>
        <v>1</v>
      </c>
      <c r="H113" s="226"/>
    </row>
    <row r="114" spans="1:8" s="47" customFormat="1" ht="15">
      <c r="A114" s="97" t="s">
        <v>13</v>
      </c>
      <c r="B114" s="92" t="s">
        <v>28</v>
      </c>
      <c r="C114" s="91" t="s">
        <v>108</v>
      </c>
      <c r="D114" s="93">
        <v>200000</v>
      </c>
      <c r="E114" s="93">
        <v>200000</v>
      </c>
      <c r="F114" s="69">
        <v>200000</v>
      </c>
      <c r="G114" s="70">
        <f>+F114/E114</f>
        <v>1</v>
      </c>
      <c r="H114" s="227"/>
    </row>
    <row r="115" spans="1:8" s="47" customFormat="1" ht="42.75">
      <c r="A115" s="98" t="s">
        <v>131</v>
      </c>
      <c r="B115" s="99" t="s">
        <v>71</v>
      </c>
      <c r="C115" s="99"/>
      <c r="D115" s="100"/>
      <c r="E115" s="101" t="s">
        <v>77</v>
      </c>
      <c r="F115" s="94"/>
      <c r="G115" s="95"/>
      <c r="H115" s="102"/>
    </row>
    <row r="116" spans="1:8" ht="15">
      <c r="A116" s="98" t="s">
        <v>13</v>
      </c>
      <c r="B116" s="67" t="s">
        <v>72</v>
      </c>
      <c r="C116" s="67" t="s">
        <v>123</v>
      </c>
      <c r="D116" s="68">
        <v>1600000</v>
      </c>
      <c r="E116" s="68">
        <v>2000000</v>
      </c>
      <c r="F116" s="69">
        <f>+E116*80%</f>
        <v>1600000</v>
      </c>
      <c r="G116" s="70">
        <f>+F116/E116</f>
        <v>0.8</v>
      </c>
      <c r="H116" s="103"/>
    </row>
    <row r="117" spans="1:8" ht="15">
      <c r="A117" s="98" t="s">
        <v>13</v>
      </c>
      <c r="B117" s="67" t="s">
        <v>73</v>
      </c>
      <c r="C117" s="67" t="s">
        <v>123</v>
      </c>
      <c r="D117" s="68">
        <v>500000</v>
      </c>
      <c r="E117" s="68">
        <v>700000</v>
      </c>
      <c r="F117" s="69">
        <v>550000</v>
      </c>
      <c r="G117" s="70">
        <f>+F117/E117</f>
        <v>0.7857142857142857</v>
      </c>
      <c r="H117" s="104"/>
    </row>
    <row r="118" spans="1:8" ht="15">
      <c r="A118" s="98" t="s">
        <v>13</v>
      </c>
      <c r="B118" s="67" t="s">
        <v>74</v>
      </c>
      <c r="C118" s="67" t="s">
        <v>124</v>
      </c>
      <c r="D118" s="68">
        <v>2000000</v>
      </c>
      <c r="E118" s="68">
        <v>5000000</v>
      </c>
      <c r="F118" s="69">
        <f>+E118*60%</f>
        <v>3000000</v>
      </c>
      <c r="G118" s="70">
        <f>+F118/E118</f>
        <v>0.6</v>
      </c>
      <c r="H118" s="104"/>
    </row>
    <row r="119" spans="1:8" ht="45">
      <c r="A119" s="98" t="s">
        <v>13</v>
      </c>
      <c r="B119" s="67" t="s">
        <v>75</v>
      </c>
      <c r="C119" s="67" t="s">
        <v>67</v>
      </c>
      <c r="D119" s="68">
        <v>1000000</v>
      </c>
      <c r="E119" s="68">
        <v>3000000</v>
      </c>
      <c r="F119" s="69">
        <f>+E119*60%</f>
        <v>1800000</v>
      </c>
      <c r="G119" s="70">
        <f>+F119/E119</f>
        <v>0.6</v>
      </c>
      <c r="H119" s="104"/>
    </row>
    <row r="120" spans="1:8" ht="15">
      <c r="A120" s="98" t="s">
        <v>13</v>
      </c>
      <c r="B120" s="67" t="s">
        <v>76</v>
      </c>
      <c r="C120" s="67" t="s">
        <v>123</v>
      </c>
      <c r="D120" s="68">
        <v>300000</v>
      </c>
      <c r="E120" s="68">
        <v>300000</v>
      </c>
      <c r="F120" s="69">
        <v>300000</v>
      </c>
      <c r="G120" s="70">
        <f>+F120/E120</f>
        <v>1</v>
      </c>
      <c r="H120" s="105"/>
    </row>
    <row r="121" spans="1:8">
      <c r="F121" s="112"/>
      <c r="G121" s="5"/>
    </row>
    <row r="122" spans="1:8">
      <c r="F122" s="112"/>
      <c r="G122" s="5"/>
    </row>
    <row r="123" spans="1:8">
      <c r="F123" s="112"/>
      <c r="G123" s="5"/>
    </row>
    <row r="124" spans="1:8">
      <c r="F124" s="112"/>
      <c r="G124" s="5"/>
    </row>
    <row r="125" spans="1:8">
      <c r="F125" s="112"/>
      <c r="G125" s="5"/>
    </row>
    <row r="126" spans="1:8">
      <c r="F126" s="112"/>
      <c r="G126" s="5"/>
    </row>
    <row r="127" spans="1:8">
      <c r="F127" s="112"/>
      <c r="G127" s="5"/>
    </row>
    <row r="128" spans="1:8">
      <c r="F128" s="112"/>
      <c r="G128" s="5"/>
    </row>
    <row r="129" spans="6:7">
      <c r="F129" s="112"/>
      <c r="G129" s="5"/>
    </row>
  </sheetData>
  <mergeCells count="5">
    <mergeCell ref="H111:H114"/>
    <mergeCell ref="E2:J2"/>
    <mergeCell ref="K2:N2"/>
    <mergeCell ref="E101:E105"/>
    <mergeCell ref="A23:H23"/>
  </mergeCells>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39</vt:lpstr>
      <vt:lpstr>38 chỉnh 28.4</vt:lpstr>
      <vt:lpstr>38</vt:lpstr>
      <vt:lpstr>'38 chỉnh 28.4'!Print_Titles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 SKH</cp:lastModifiedBy>
  <cp:lastPrinted>2026-04-22T07:52:36Z</cp:lastPrinted>
  <dcterms:created xsi:type="dcterms:W3CDTF">2026-03-05T08:11:29Z</dcterms:created>
  <dcterms:modified xsi:type="dcterms:W3CDTF">2026-05-04T09:39:16Z</dcterms:modified>
</cp:coreProperties>
</file>